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ndovai\Desktop\Švendová\Zveřejňování web města\ROZBORY HOSPODAŘENÍ - v půlce měsíce\"/>
    </mc:Choice>
  </mc:AlternateContent>
  <xr:revisionPtr revIDLastSave="0" documentId="13_ncr:1_{FB6BE978-0E39-46D5-B2BF-C4740A44286A}" xr6:coauthVersionLast="47" xr6:coauthVersionMax="47" xr10:uidLastSave="{00000000-0000-0000-0000-000000000000}"/>
  <bookViews>
    <workbookView xWindow="-108" yWindow="-108" windowWidth="30936" windowHeight="16776" tabRatio="599" xr2:uid="{00000000-000D-0000-FFFF-FFFF00000000}"/>
  </bookViews>
  <sheets>
    <sheet name="Doplň. ukaz. 5_2026" sheetId="4" r:id="rId1"/>
    <sheet name="Město_příjmy" sheetId="2" r:id="rId2"/>
    <sheet name="Město_výdaje " sheetId="3" r:id="rId3"/>
    <sheet name="§6409 5901 -Rezerva 2026 OEK" sheetId="5" r:id="rId4"/>
    <sheet name="Položka 8115-Financování" sheetId="6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6" l="1"/>
  <c r="C26" i="6"/>
  <c r="E26" i="6" s="1"/>
  <c r="C27" i="5"/>
  <c r="C21" i="5"/>
  <c r="G319" i="3"/>
  <c r="G318" i="3"/>
  <c r="G317" i="3"/>
  <c r="G316" i="3"/>
  <c r="G315" i="3"/>
  <c r="G314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0" i="3"/>
  <c r="G169" i="3"/>
  <c r="G168" i="3"/>
  <c r="G167" i="3"/>
  <c r="G166" i="3"/>
  <c r="G165" i="3"/>
  <c r="G164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27" i="3"/>
  <c r="G126" i="3"/>
  <c r="G125" i="3"/>
  <c r="G124" i="3"/>
  <c r="G123" i="3"/>
  <c r="G122" i="3"/>
  <c r="G121" i="3"/>
  <c r="G120" i="3"/>
  <c r="G119" i="3"/>
  <c r="G118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26" i="3"/>
  <c r="G28" i="3"/>
  <c r="H605" i="2"/>
  <c r="H604" i="2"/>
  <c r="H603" i="2"/>
  <c r="H602" i="2"/>
  <c r="H601" i="2"/>
  <c r="H600" i="2"/>
  <c r="H599" i="2"/>
  <c r="H598" i="2"/>
  <c r="H577" i="2"/>
  <c r="H574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12" i="2"/>
  <c r="G287" i="2" l="1"/>
  <c r="H287" i="2" s="1"/>
  <c r="E287" i="2"/>
  <c r="F287" i="2"/>
  <c r="G242" i="2" l="1"/>
  <c r="G17" i="4" l="1"/>
  <c r="G16" i="4"/>
  <c r="G13" i="4"/>
  <c r="G12" i="4"/>
  <c r="G11" i="4"/>
  <c r="G10" i="4"/>
  <c r="F242" i="2" l="1"/>
  <c r="H242" i="2" s="1"/>
  <c r="E242" i="2"/>
  <c r="E18" i="4" l="1"/>
  <c r="F157" i="3" l="1"/>
  <c r="G157" i="3" s="1"/>
  <c r="E157" i="3"/>
  <c r="D157" i="3"/>
  <c r="D247" i="3" l="1"/>
  <c r="F247" i="3"/>
  <c r="E247" i="3"/>
  <c r="G247" i="3" l="1"/>
  <c r="G53" i="2"/>
  <c r="H27" i="2"/>
  <c r="F111" i="3" l="1"/>
  <c r="H20" i="2" l="1"/>
  <c r="D171" i="3" l="1"/>
  <c r="E171" i="3"/>
  <c r="G76" i="3" l="1"/>
  <c r="F81" i="2"/>
  <c r="H59" i="2" l="1"/>
  <c r="G606" i="2" l="1"/>
  <c r="G206" i="2" l="1"/>
  <c r="F606" i="2" l="1"/>
  <c r="H606" i="2" s="1"/>
  <c r="E606" i="2"/>
  <c r="H21" i="2" l="1"/>
  <c r="E53" i="2" l="1"/>
  <c r="F53" i="2" l="1"/>
  <c r="H53" i="2" s="1"/>
  <c r="H9" i="2" l="1"/>
  <c r="H28" i="2" l="1"/>
  <c r="H469" i="2" l="1"/>
  <c r="H18" i="2" l="1"/>
  <c r="G29" i="3" l="1"/>
  <c r="D30" i="3"/>
  <c r="H61" i="2" l="1"/>
  <c r="D18" i="4" l="1"/>
  <c r="G18" i="4" s="1"/>
  <c r="F206" i="2" l="1"/>
  <c r="H206" i="2" s="1"/>
  <c r="E206" i="2"/>
  <c r="F30" i="3" l="1"/>
  <c r="G81" i="2" l="1"/>
  <c r="H81" i="2" s="1"/>
  <c r="E81" i="2"/>
  <c r="G23" i="3" l="1"/>
  <c r="H17" i="2" l="1"/>
  <c r="G17" i="3" l="1"/>
  <c r="H26" i="2" l="1"/>
  <c r="H23" i="2"/>
  <c r="H15" i="2"/>
  <c r="H251" i="2" l="1"/>
  <c r="G311" i="3" l="1"/>
  <c r="D111" i="3"/>
  <c r="E111" i="3"/>
  <c r="G111" i="3" s="1"/>
  <c r="G75" i="3"/>
  <c r="G27" i="3"/>
  <c r="H24" i="2"/>
  <c r="H22" i="2"/>
  <c r="H14" i="2"/>
  <c r="H19" i="2" l="1"/>
  <c r="H13" i="2"/>
  <c r="H60" i="2" l="1"/>
  <c r="H25" i="2" l="1"/>
  <c r="G329" i="2" l="1"/>
  <c r="E329" i="2"/>
  <c r="F329" i="2"/>
  <c r="H329" i="2" l="1"/>
  <c r="H11" i="2"/>
  <c r="H10" i="2"/>
  <c r="H29" i="2" l="1"/>
  <c r="H31" i="2"/>
  <c r="H32" i="2"/>
  <c r="F68" i="3" l="1"/>
  <c r="E68" i="3"/>
  <c r="D68" i="3"/>
  <c r="G37" i="3"/>
  <c r="E30" i="3"/>
  <c r="G30" i="3" s="1"/>
  <c r="G68" i="3" l="1"/>
  <c r="H30" i="2"/>
  <c r="F17" i="4" l="1"/>
  <c r="F13" i="4"/>
  <c r="F12" i="4"/>
  <c r="F11" i="4"/>
  <c r="F171" i="3" l="1"/>
  <c r="G171" i="3" s="1"/>
  <c r="G15" i="3" l="1"/>
  <c r="G20" i="3" l="1"/>
  <c r="G16" i="3"/>
  <c r="E14" i="4" l="1"/>
  <c r="G10" i="3" l="1"/>
  <c r="G21" i="3" l="1"/>
  <c r="G159" i="2" l="1"/>
  <c r="F159" i="2"/>
  <c r="E159" i="2"/>
  <c r="H159" i="2" l="1"/>
  <c r="H90" i="2"/>
  <c r="H89" i="2"/>
  <c r="F320" i="3" l="1"/>
  <c r="F197" i="3"/>
  <c r="F128" i="3"/>
  <c r="G14" i="3"/>
  <c r="F326" i="3" l="1"/>
  <c r="G578" i="2"/>
  <c r="H578" i="2" s="1"/>
  <c r="F578" i="2"/>
  <c r="E578" i="2"/>
  <c r="C18" i="4" l="1"/>
  <c r="F16" i="4"/>
  <c r="D14" i="4"/>
  <c r="C14" i="4"/>
  <c r="F10" i="4"/>
  <c r="F14" i="4" l="1"/>
  <c r="G14" i="4"/>
  <c r="F18" i="4"/>
  <c r="G313" i="3"/>
  <c r="G312" i="3"/>
  <c r="G310" i="3" l="1"/>
  <c r="G77" i="3" l="1"/>
  <c r="G568" i="2" l="1"/>
  <c r="H468" i="2"/>
  <c r="G459" i="2"/>
  <c r="H250" i="2"/>
  <c r="H249" i="2"/>
  <c r="H248" i="2"/>
  <c r="G583" i="2" l="1"/>
  <c r="H91" i="2" l="1"/>
  <c r="H88" i="2"/>
  <c r="F568" i="2"/>
  <c r="H568" i="2" s="1"/>
  <c r="F459" i="2"/>
  <c r="H459" i="2" s="1"/>
  <c r="F583" i="2" l="1"/>
  <c r="H583" i="2" s="1"/>
  <c r="G25" i="3" l="1"/>
  <c r="G24" i="3"/>
  <c r="G22" i="3"/>
  <c r="G19" i="3"/>
  <c r="G18" i="3"/>
  <c r="G13" i="3"/>
  <c r="G12" i="3"/>
  <c r="E320" i="3" l="1"/>
  <c r="G320" i="3" s="1"/>
  <c r="D320" i="3"/>
  <c r="E197" i="3"/>
  <c r="G197" i="3" s="1"/>
  <c r="D197" i="3"/>
  <c r="E128" i="3"/>
  <c r="G128" i="3" s="1"/>
  <c r="D128" i="3"/>
  <c r="D326" i="3" l="1"/>
  <c r="E326" i="3"/>
  <c r="G326" i="3" s="1"/>
  <c r="E568" i="2" l="1"/>
  <c r="E459" i="2"/>
  <c r="E583" i="2" l="1"/>
</calcChain>
</file>

<file path=xl/sharedStrings.xml><?xml version="1.0" encoding="utf-8"?>
<sst xmlns="http://schemas.openxmlformats.org/spreadsheetml/2006/main" count="1214" uniqueCount="826">
  <si>
    <t>Skutečnost</t>
  </si>
  <si>
    <t>FINANCOVÁNÍ CELKEM</t>
  </si>
  <si>
    <t>Oper. z peněž. účtů org. nemající charakter příjmů a výdajů vlád. sektoru</t>
  </si>
  <si>
    <t>Nepřevedené částky vyrovnávající schodek</t>
  </si>
  <si>
    <t>Nerealizované kurzové rozdíly</t>
  </si>
  <si>
    <t xml:space="preserve">Uhrazené splátky dlouhodobě přijatých půjček </t>
  </si>
  <si>
    <t>Dlouhodobě přijaté půjčené prostředky</t>
  </si>
  <si>
    <t>Změna stavu krátkodobých peněžních prostředků na BÚ</t>
  </si>
  <si>
    <t>TŘÍDA 8 -  FINANCOVÁNÍ</t>
  </si>
  <si>
    <t>upravený</t>
  </si>
  <si>
    <t>schválený</t>
  </si>
  <si>
    <t>Rozpočet</t>
  </si>
  <si>
    <t>Text</t>
  </si>
  <si>
    <t>Paragraf</t>
  </si>
  <si>
    <t>ORJ</t>
  </si>
  <si>
    <t>PŘÍJMY MĚSTA CELKEM</t>
  </si>
  <si>
    <t>PŘÍJMY ORJ 120 CELKEM</t>
  </si>
  <si>
    <t>Příjmy z úroků (část)</t>
  </si>
  <si>
    <t xml:space="preserve">Příjmy z prodeje pozemků </t>
  </si>
  <si>
    <t>Ostatní nedaňové příjmy jinde nezařazené</t>
  </si>
  <si>
    <t>Neidentifikované příjmy - komunální služby a rozvoj</t>
  </si>
  <si>
    <t>Příjmy z pronájmu pozemků - územní rozvoj</t>
  </si>
  <si>
    <t>Příjmy z pronájmu ost.nem. - TEPLO s.r.o.</t>
  </si>
  <si>
    <t>Přijaté pojistné náhrady - nebytové hospodářství</t>
  </si>
  <si>
    <t>Příjmy z prodeje krátkodob. a drob. majetku - nebytové hospodářství</t>
  </si>
  <si>
    <t>Příjmy z pronájmu movitých věcí-nebytové hospodářství</t>
  </si>
  <si>
    <t>Ost. nedaň. příjmy jinde nezařaz.-byt. hospodář.</t>
  </si>
  <si>
    <t>Přijaté pojistné náhrady</t>
  </si>
  <si>
    <t>Správní poplatky</t>
  </si>
  <si>
    <t xml:space="preserve">ODBOR MAJETKOVÝ </t>
  </si>
  <si>
    <t>PŘÍJMY ORJ 110 CELKEM</t>
  </si>
  <si>
    <t>Převody z ostatních vlastních fondů</t>
  </si>
  <si>
    <t xml:space="preserve">Ostatní nedaňové příjmy j. n. </t>
  </si>
  <si>
    <t>Kursové rozdíly v příjmech</t>
  </si>
  <si>
    <t xml:space="preserve">Přijaté nekapítálové příspěvky a náhrady </t>
  </si>
  <si>
    <t xml:space="preserve">Neinv. přijaté dotace ze SR - přísp. na výkon stát. správy </t>
  </si>
  <si>
    <t>Daň z nemovitostí</t>
  </si>
  <si>
    <t xml:space="preserve">Správní poplatky </t>
  </si>
  <si>
    <t>Místní poplatek za užívání veřejného prostranství</t>
  </si>
  <si>
    <t>Místní poplatek ze psa</t>
  </si>
  <si>
    <t>Daň z přidané hodnoty</t>
  </si>
  <si>
    <t>Daň z příjmu právnických osob za obce</t>
  </si>
  <si>
    <t>Daň z příjmu právnických osob</t>
  </si>
  <si>
    <t>ODBOR EKONOMICKÝ</t>
  </si>
  <si>
    <t>PŘÍJMY ORJ 100 CELKEM</t>
  </si>
  <si>
    <t>Přijaté příspěvky na investice</t>
  </si>
  <si>
    <t>Ostatní inv.přijaté transfery ze SR</t>
  </si>
  <si>
    <t>PŘÍJMY ORJ 90 CELKEM</t>
  </si>
  <si>
    <t>Příjmy z poskytovaných služeb -  Městská policie - PCO</t>
  </si>
  <si>
    <t>Příjmy z poskytování služeb a výrobků - Ostat. zál. pozem. komunikací</t>
  </si>
  <si>
    <t>Příjmy z poskytovaných služeb - Ost. zál. pozemních komunikací-parkov.</t>
  </si>
  <si>
    <t>Ostat. neinv. přij. transfery ze státního rozpočtu - Domovníci</t>
  </si>
  <si>
    <t>MĚSTSKÁ POLICIE</t>
  </si>
  <si>
    <t>Neinvestiční přijaté transfery od obcí - veřejnopráv. sml. - přestupky</t>
  </si>
  <si>
    <t>Ost. odvody z vybraných činností a služeb jinde neuvedené</t>
  </si>
  <si>
    <t>Příjmy za zkoušky z odborné způsobilosti (řidičská oprávnění)</t>
  </si>
  <si>
    <t>Poplatky za odnětí pozemku z lesního půd. fondu</t>
  </si>
  <si>
    <t>Odvody za odnětí zemědělské půdy</t>
  </si>
  <si>
    <t>Poplatek za uložení odpadů</t>
  </si>
  <si>
    <t>PŘÍJMY ORJ 50 CELKEM</t>
  </si>
  <si>
    <t>Ostatní přijaté vratky transferů - fin. vypořádání minulých let</t>
  </si>
  <si>
    <t>Přijaté sankční poplatky od jiných subjektů</t>
  </si>
  <si>
    <t>Ostatní přijaté vratky transferů-příspěvek na živobytí</t>
  </si>
  <si>
    <t>Příjmy z pronájmu movitých věcí - Kino Koruna</t>
  </si>
  <si>
    <t>Příjmy z pronájmu ost. nemovit. a jejich částí - Kino Koruna</t>
  </si>
  <si>
    <t>Ostatní příjmy z vlastní činnosti - Základní školy</t>
  </si>
  <si>
    <t>PŘÍJMY ORJ 30 CELKEM</t>
  </si>
  <si>
    <t>Ostatní činnosti j. n. - neidentifikované příjmy</t>
  </si>
  <si>
    <t>Ostatní nedaňové příjmy - vnitřní správa</t>
  </si>
  <si>
    <t>Příjmy z prodeje krátk. a drob. dlouhodobého majetku</t>
  </si>
  <si>
    <t>Příjmy z pronájmu movitých věcí -vnitřní správa</t>
  </si>
  <si>
    <t>Přijaté příspěvky na poříz. dlouhodob. maj. - požární vozidlo</t>
  </si>
  <si>
    <t>Přijaté pojistné náhrady - požární ochrana</t>
  </si>
  <si>
    <t>Příjmy z poskyt. služeb - Požární ochrana</t>
  </si>
  <si>
    <t>Příjmy z poskyt. služeb - rozhlas a televize</t>
  </si>
  <si>
    <t xml:space="preserve">Investiční přijaté transfery ze SR </t>
  </si>
  <si>
    <t xml:space="preserve">Převody z ostatních vlastních fondů </t>
  </si>
  <si>
    <t>Neinvestič. přij. transf. ze SR-volby do Parlamentu ČR</t>
  </si>
  <si>
    <t>Neinvestič. přij. transf. ze SR - volby prezidenta ČR</t>
  </si>
  <si>
    <t>Splátky půjček ze sociálního fondu</t>
  </si>
  <si>
    <t>ODBOR KANCELÁŘE TAJEMNÍKA</t>
  </si>
  <si>
    <t>Přijaté nekapitálové příspěvky a náhrady</t>
  </si>
  <si>
    <t>Město Břeclav</t>
  </si>
  <si>
    <t xml:space="preserve">Město Břeclav </t>
  </si>
  <si>
    <t>Cestovní ruch</t>
  </si>
  <si>
    <t>Silnice</t>
  </si>
  <si>
    <t>Ostatní záležitosti pozemních komunikací</t>
  </si>
  <si>
    <t>Provoz veřejné silniční dopravy</t>
  </si>
  <si>
    <t>Ostatní záležitosti v silniční dopravě</t>
  </si>
  <si>
    <t>Železniční dráhy</t>
  </si>
  <si>
    <t>Ostatní záležitosti železniční dopravy</t>
  </si>
  <si>
    <t>Pitná voda</t>
  </si>
  <si>
    <t>Úpravy vodohosp. významných a vodárenských toků</t>
  </si>
  <si>
    <t>Základní školy</t>
  </si>
  <si>
    <t>Základní umělecké školy</t>
  </si>
  <si>
    <t>Činnosti knihovnické</t>
  </si>
  <si>
    <t>Ostatní záležitosti kultury, církví a sděl. prostř.</t>
  </si>
  <si>
    <t xml:space="preserve">Zachování a obnova kulturních památek </t>
  </si>
  <si>
    <t>Zachování a obnova kulturních památek nár. histor. povědomí</t>
  </si>
  <si>
    <t>Sportovní zařízení v majetku obce</t>
  </si>
  <si>
    <t>Využití volného času dětí a mládeže - hřiště</t>
  </si>
  <si>
    <t>Bytové hospodářství</t>
  </si>
  <si>
    <t>Nebytové hospodářství</t>
  </si>
  <si>
    <t>Veřejné osvětlení</t>
  </si>
  <si>
    <t>Pohřebnictví</t>
  </si>
  <si>
    <t>Územní plánování</t>
  </si>
  <si>
    <t>Komunální služby a územní rozvoj j. n.</t>
  </si>
  <si>
    <t>Ost. zálež.  bydlení, kom. služeb a územ. rozvoje</t>
  </si>
  <si>
    <t>Sběr a svoz komunálních odpadů</t>
  </si>
  <si>
    <t>Využívání a zneškodňování ostatních odpadů</t>
  </si>
  <si>
    <t>Monitoring půdy a podzemní vody</t>
  </si>
  <si>
    <t>Protierozní, protilavinová a protipožární ochrana</t>
  </si>
  <si>
    <t>Péče o vzhled obcí a veřejnou zeleň</t>
  </si>
  <si>
    <t>Domovy pro os. se zdr. post. a domovy se zvl. režimem</t>
  </si>
  <si>
    <t>Azylové domy</t>
  </si>
  <si>
    <t>Bezpečnost a veřejný pořádek</t>
  </si>
  <si>
    <t>Ostat. fin. operace - úhrady sankcí jiným rozpočtům</t>
  </si>
  <si>
    <t>Místní rozhlas</t>
  </si>
  <si>
    <t xml:space="preserve">Záležitosti sdělovacích prostředků  </t>
  </si>
  <si>
    <t>Činnost. orgánu krizového řízení na území správ. úř.</t>
  </si>
  <si>
    <t>Záležitosti krizového řízení jinde nezařazené</t>
  </si>
  <si>
    <t>Místní zastupitelské orgány</t>
  </si>
  <si>
    <t>Volby do Parlamentu ČR</t>
  </si>
  <si>
    <t>Volby do zastupitelstev obcí</t>
  </si>
  <si>
    <t>Volby do Evropského parlamentu</t>
  </si>
  <si>
    <t>Volba prezidenta republiky</t>
  </si>
  <si>
    <t>Sčítání domů, bytů a lidu</t>
  </si>
  <si>
    <t>Činnosti místní správy</t>
  </si>
  <si>
    <t xml:space="preserve">Finanční vypořádání minulých let </t>
  </si>
  <si>
    <t xml:space="preserve">Předškolní zařízení  - mateřské školy              </t>
  </si>
  <si>
    <t xml:space="preserve">Základní školy                        </t>
  </si>
  <si>
    <t xml:space="preserve">Základní umělecké školy  (ZUŠ)   </t>
  </si>
  <si>
    <t>Filmová tvorba, kina  (KINO) - dotace nájemci, platby energií a služeb</t>
  </si>
  <si>
    <t xml:space="preserve">Činnosti knihovnické              </t>
  </si>
  <si>
    <t>Činnosti muzeí a galerie</t>
  </si>
  <si>
    <t>Záležitosti kultury</t>
  </si>
  <si>
    <t>Zachování a obnova kult.památek</t>
  </si>
  <si>
    <t>Zachování hodnot míst.kult.povědomí</t>
  </si>
  <si>
    <t xml:space="preserve">Činnost registrovaných církví  </t>
  </si>
  <si>
    <t>Zájmová činnost v kultuře (kulturní domy)</t>
  </si>
  <si>
    <t xml:space="preserve">Zájmová činnost, klub.zařízení, rekreace, sport  - dospělí </t>
  </si>
  <si>
    <t xml:space="preserve">Prevence před drogami              </t>
  </si>
  <si>
    <t>Ostatní činnost ve zdravotnictví</t>
  </si>
  <si>
    <t>Dávky a odškodnění válečným veteránům a perzek. osobám</t>
  </si>
  <si>
    <t>Ostatní soc.péče a pomoc dětem a mládeže</t>
  </si>
  <si>
    <t>Penziony pro matky s dětmi</t>
  </si>
  <si>
    <t>Ostatní sociální péče a pomoc rodině a manželství</t>
  </si>
  <si>
    <t>Sociální péče a pomoc vybraným etnikům</t>
  </si>
  <si>
    <t>Soc. pomoc osobám v souv. s živel. pohromou nebo pož.</t>
  </si>
  <si>
    <t>Soc. péče a pomoc ost. skupinám</t>
  </si>
  <si>
    <t xml:space="preserve">Osob. asistence, pečovatelská služba a podpora samostat. bydlení </t>
  </si>
  <si>
    <t>Raná péče a soc. aktivizační sl. pro rodiny s dětmi</t>
  </si>
  <si>
    <t xml:space="preserve">Zvláštní zařízení soc. péče - azylový dům </t>
  </si>
  <si>
    <t>Komunit. plán. v oblasti soc.služeb, lék. vyšetř., znal. pos., tlumočníci</t>
  </si>
  <si>
    <t>Finanční vypořádání min. let - vratky poskytnutých transferů</t>
  </si>
  <si>
    <t>Ostatní činnosti jinde nezařazené - ostat. neivestiční výdaje</t>
  </si>
  <si>
    <t>Mezinárodní spolupráce (jinde nezařazená)</t>
  </si>
  <si>
    <t>VÝDAJE ORJ  50 CELKEM</t>
  </si>
  <si>
    <t>Ozdravování hosp. zvířat a spec. plodin (útulek, čipování psů)</t>
  </si>
  <si>
    <t xml:space="preserve">Pěstební činnost </t>
  </si>
  <si>
    <t>Správa v les. hosp.- činnost odbor. les.hospodáře</t>
  </si>
  <si>
    <t>Celospolečenská funkce lesů - výsadba melioračních dřevin</t>
  </si>
  <si>
    <t>Ostatní záležitosti lesního hospodářství</t>
  </si>
  <si>
    <t>Rybářství - výdaje spojené s myslivostí - hodnocení trofejí</t>
  </si>
  <si>
    <t>Úpravy vodohosp. význam. a vodárenských toků - protipovodňová opatření</t>
  </si>
  <si>
    <t>Ostatní ochrana půdy a spodních vod</t>
  </si>
  <si>
    <t>Ostatní činnosti k ochraně přírody a krajiny</t>
  </si>
  <si>
    <t>Činnost orgánů krizového řízení-dary obcím postiženým povodní</t>
  </si>
  <si>
    <t>Ostatní neinv. výdaje j. n. - místní správa</t>
  </si>
  <si>
    <t>Záležitosti pozem. komunikací j. n. - BESIP</t>
  </si>
  <si>
    <t>Ostatní záležitosti v dopravě</t>
  </si>
  <si>
    <t>Ostatní záležitosti kultury, církví a sděl. prostředků</t>
  </si>
  <si>
    <t>Finanční vypořádání minulých let</t>
  </si>
  <si>
    <t xml:space="preserve">Bezpečnost a veřejný pořádek </t>
  </si>
  <si>
    <t>VÝDAJE ORJ  90 CELKEM</t>
  </si>
  <si>
    <t>Stavební úřad</t>
  </si>
  <si>
    <t>Činnost místní správy</t>
  </si>
  <si>
    <t>Příjmy a výdaje z finančních úvěrových operací-úroky</t>
  </si>
  <si>
    <t>Finanční operace jinde nezař.(daň z příjmu, daň z převodu nemov., DPH)</t>
  </si>
  <si>
    <t>Výdaje finančního vypořádání-vratky nevyčerp.účel.dotací</t>
  </si>
  <si>
    <t>Ostatní činnosti jinde nezařazené - ost. neinv. výdaje</t>
  </si>
  <si>
    <t>VÝDAJE ORJ 110  CELKEM</t>
  </si>
  <si>
    <t>Pitná voda (opravy a udržování,nákup ost. služeb)</t>
  </si>
  <si>
    <t xml:space="preserve">Nebytové hospodářství </t>
  </si>
  <si>
    <t>Zásobování teplem - TEPLO (opravy a údržba)</t>
  </si>
  <si>
    <t>Komunální služby a územní rozvoj</t>
  </si>
  <si>
    <t>Komunální služby a územní rozvoj - výkupy budov</t>
  </si>
  <si>
    <t>Komunální služby a územní rozvoj - výkupy pozemků</t>
  </si>
  <si>
    <t>Ostatní nakládání s odpady-výkup pozemku a nájem za skládku</t>
  </si>
  <si>
    <t>Ostatní činnosti jinde nezařazené</t>
  </si>
  <si>
    <t>CELKEM VÝDAJE MĚSTA</t>
  </si>
  <si>
    <t xml:space="preserve">Neinvestič. přij. transfery ze SR </t>
  </si>
  <si>
    <t>Přijaté nekapitálové příspěvky a náhrady - Požární ochrana</t>
  </si>
  <si>
    <t>Příjmy z prodeje ostat. hmot. dlouhodobého majetku - Pož. ochrana</t>
  </si>
  <si>
    <t>Sankční platby přijaté od jiných subjektů - Vnitřní správa</t>
  </si>
  <si>
    <t>Ost. neinvest. přij. transfery ze SR-OP VVV-prior. osa 3</t>
  </si>
  <si>
    <t>Úhr.za dobývání nerostů-změna rozp.skladby (do r.2016 § 2119 pol. 2343)</t>
  </si>
  <si>
    <t>Sankční platby přijaté od jin. subj. - Rybářství</t>
  </si>
  <si>
    <t>Sankční platby přijaté od jin. subj. -  Ost. správa ve vod. hospodářství</t>
  </si>
  <si>
    <t>Přijaté sankční poplatky - Zachování a obnova kulturních památek</t>
  </si>
  <si>
    <t>Přijaté nekapitálové příspěvky jinde nezařaz.-Ostat. zál. v pozem. kom.</t>
  </si>
  <si>
    <t>Ostatní nedaňové příjmy jinde nezařazené-Činnost místní správy</t>
  </si>
  <si>
    <t>Přijaté sankční poplatky - Činnost vnitřní správy</t>
  </si>
  <si>
    <t xml:space="preserve">Ostat. neinv. přij. transfery ze SR - Asistent prev. krim. </t>
  </si>
  <si>
    <t xml:space="preserve">Ostat. neinv. přij. transfery ze SR - </t>
  </si>
  <si>
    <t>Sankční poplatky - Městská policie</t>
  </si>
  <si>
    <t>Ostatní nedaňové příjmy jinde nezařazené - Městská policie</t>
  </si>
  <si>
    <t>Příjmy z prodeje ostat. hmot. dlouhodob. majetku, Městská policie</t>
  </si>
  <si>
    <t>Neidentifikované platby - Ostatní činnosti</t>
  </si>
  <si>
    <t>Příjmy z prodeje ostat. hmot. dlouhodob. majetku - Městská policie</t>
  </si>
  <si>
    <t>Přijaté pojistné náhrady - Městská policie</t>
  </si>
  <si>
    <t>Sankční poplatky - Ost. správa v prům., stavebnictví, obchodu a službách</t>
  </si>
  <si>
    <t>Sankční platby přijaté od jiných subjektů - Činnost místní správy</t>
  </si>
  <si>
    <t>Přijaté nekapítálové příspěvky a náhrady - Činnost místní správy</t>
  </si>
  <si>
    <t>Příjmy z podílu na zisku a dividend - AVE, a. s.</t>
  </si>
  <si>
    <t>Neidentifikované příjmy - Ostat. činnosti</t>
  </si>
  <si>
    <t>Příjmy z úroků - Obecné příjmy z fin. operací</t>
  </si>
  <si>
    <t>Zrušený odvod z loterií aj. pod. her kroměz VHP (změna - dříve pol. 1355)</t>
  </si>
  <si>
    <t>Příjmy z poskytování služeb-Bytové hospodářství</t>
  </si>
  <si>
    <t>Příjmy z pronájmu ostat. nemovitostí -Bytové hospodářství</t>
  </si>
  <si>
    <t>Příjmy z prodeje ostat. nemovitého maj. - Bytové hospodář.</t>
  </si>
  <si>
    <t>Příjmy z poskytování služeb-Nebytové hospodářství</t>
  </si>
  <si>
    <t>Příjmy z pronájmu ostat. nemovitého maj. - Nebytové hospodář.</t>
  </si>
  <si>
    <t>Přijaté nekapitálové příspěvky a náhrady - Nebytové hospodářství</t>
  </si>
  <si>
    <t>Příjmy z prodeje ostat. nemovitého maj. - Nebytové hospodář.</t>
  </si>
  <si>
    <t>Příjmy z pronájmu movitých věcí - Veřejné osvětlení</t>
  </si>
  <si>
    <t>Příjmy z poskytování služeb - Pohřebnictví</t>
  </si>
  <si>
    <t>Příjmy z pronájmu ost. nemovit. a jejich částí - Pohřebnictví</t>
  </si>
  <si>
    <t>Příjmy z pronájmu movitých věcí - Pohřebnictví</t>
  </si>
  <si>
    <t>Ostatní nedaňové příjmy j. n. - Pohřebnictví</t>
  </si>
  <si>
    <t>Neidentifikované příjmy - Ostatní činnosti j.n.</t>
  </si>
  <si>
    <t>Ostatní  příjmy z vlastní činnosti - Komunál. služby a územní rozvoj j. n.</t>
  </si>
  <si>
    <t xml:space="preserve">Příjmy z pronájmu pozemků </t>
  </si>
  <si>
    <t xml:space="preserve">Příjmy z pronájmu ostatních nemovitostí </t>
  </si>
  <si>
    <t xml:space="preserve">Sankční platby přijaté od jiných subjektů </t>
  </si>
  <si>
    <t xml:space="preserve">Příjmy z prodeje ost. nemovitostí a jejich částí </t>
  </si>
  <si>
    <t xml:space="preserve">Odvádění a čištění odpadních vod  </t>
  </si>
  <si>
    <t>Zájmová činnost v kultuře</t>
  </si>
  <si>
    <t>Využívání a zneškodňování komun. odpadů</t>
  </si>
  <si>
    <t>Osob. asist., peč. služba a podpora samost. bydlení</t>
  </si>
  <si>
    <t>Finanční vypořádání minulých let (vratka dotace)</t>
  </si>
  <si>
    <t>Požární ochrana - dobrovolná část</t>
  </si>
  <si>
    <t xml:space="preserve">Využití vol.času dětí a mládeže    </t>
  </si>
  <si>
    <t>Podpora sport.oddílů - dotace</t>
  </si>
  <si>
    <t xml:space="preserve">Odborné sociál. poradenství </t>
  </si>
  <si>
    <t>Denní stacionáře a centra denních služeb</t>
  </si>
  <si>
    <t xml:space="preserve">Sportov.zařízení v maj. obce - zázemí Olympia </t>
  </si>
  <si>
    <t xml:space="preserve">Ostat. služby a čin. v oblasti soc. péče </t>
  </si>
  <si>
    <t>Sociální služby poskyt. ve zdrav. zaříz. ústav. péče</t>
  </si>
  <si>
    <t>Ostat. služby a čin. v oblasti soc. prevence</t>
  </si>
  <si>
    <t>Sportovní zařízení v majetku obce - Tereza</t>
  </si>
  <si>
    <t>Zachování a obnova kulturních památek</t>
  </si>
  <si>
    <t>Činnost místní správy - zálohy vedlejším příjmovým pokladnám</t>
  </si>
  <si>
    <t>Ozdrav. hosp. zvířat a zvl. vet. péče - Útulek Bulhary</t>
  </si>
  <si>
    <t xml:space="preserve">Film. tvorba, distribuce, kina </t>
  </si>
  <si>
    <t>Neinv. přij. transfery od krajů - Odborné sociál. poradenství</t>
  </si>
  <si>
    <t>Přijaté pojistné náhrady - Záležitosti pozemních komunikací</t>
  </si>
  <si>
    <t>ost. služby a činnosti v oblasti soc. péče</t>
  </si>
  <si>
    <t>Sociální rehabilitace</t>
  </si>
  <si>
    <t>Krizová pomoc</t>
  </si>
  <si>
    <t>Teréní programy</t>
  </si>
  <si>
    <t>Sankční poplatky přijaté od jiných subjektů - činnost místní správy</t>
  </si>
  <si>
    <t>Účelové dotace na kulturní akce (aktivity)</t>
  </si>
  <si>
    <t>Ostat. neinv. přij. transfery ze SR - Domovníci</t>
  </si>
  <si>
    <t>Využití volného času dětí a mládeže</t>
  </si>
  <si>
    <t>Přijaté sankční platby od jiných subjektů - Ostat. čin. k ochraně přírody a krajiny</t>
  </si>
  <si>
    <t>Příjmy z pronájmu ost. nemovitostí- ozdrav. hosp. zvířat a zvl. vet. péče</t>
  </si>
  <si>
    <t>Bezpečnost a veřejný pořádek - poštovní služby</t>
  </si>
  <si>
    <t>Neinv. přij. transfery od krajů - Zkvalitnění služeb TIC</t>
  </si>
  <si>
    <t>Neinv. přij. transfery od krajů - Dotace na kulturu</t>
  </si>
  <si>
    <t>Ostatní tělovýchovná činnost</t>
  </si>
  <si>
    <t xml:space="preserve">Celospolečenská funkce lesů </t>
  </si>
  <si>
    <t>Mezinár. Hokej. Turnaj Memoriál Ivana Hlinky</t>
  </si>
  <si>
    <t xml:space="preserve">Ostat. soc. péče a pomoc ostat. skup. obyvatelstva </t>
  </si>
  <si>
    <t>Azyl. domy, nízkoprahové denní centra a noclehárny</t>
  </si>
  <si>
    <t>Neidentifikované příjmy</t>
  </si>
  <si>
    <t>Příjmy z prodeje hmotného dlouh. majetku</t>
  </si>
  <si>
    <t>Sankční popltaky - odvod hotovosti za vybrané pokutové bloky</t>
  </si>
  <si>
    <t>Přijaté nekapitálové příspěvky a náhrady - činnost místní správy</t>
  </si>
  <si>
    <t>Ostatní záležitosti pož. ochrany a int. zách. syst.</t>
  </si>
  <si>
    <t xml:space="preserve">                                       ROZPOČET  VÝDAJŮ  NA  ROK  2018</t>
  </si>
  <si>
    <t>Ostatní nedaňové příjmy jinde  nezařazené</t>
  </si>
  <si>
    <t>Sankční platby přijaté od jin. subj. -ost. správa v prům.,obch., stav. a službách</t>
  </si>
  <si>
    <t>Přijaté nekapitálové příspěvky  - ost. správa v prům.,obch., stav. a službách</t>
  </si>
  <si>
    <t>Sankční poplatky-Ostat. záležitosti v silniční dopravě veř. službami</t>
  </si>
  <si>
    <t>Sankční poplatky-Ost. služby a činnosti v oblasti soc. prevence</t>
  </si>
  <si>
    <t>Sankční poplatky - Odvod hotovosti za pokutové bloky</t>
  </si>
  <si>
    <t>Neinv. příjaté dotace od obcí - Veřejnoprávní smlouvy</t>
  </si>
  <si>
    <t>Přijaté pojistné náhr. - Azyl. domy,nízkoprah. denní centra, noclehárny</t>
  </si>
  <si>
    <t>Nespecifikované rezervy - ost. činnosti jinde neuvedené</t>
  </si>
  <si>
    <t>VÝDAJE ORJ 30  CELKEM</t>
  </si>
  <si>
    <t>Ostatní neinvestiční výdaje - ostatní činnosti</t>
  </si>
  <si>
    <t>Průvodcovské a předčitatelské služby</t>
  </si>
  <si>
    <t>Ostatní správa v prům.,obch., stav. a službách</t>
  </si>
  <si>
    <t>Dopravní oblužnost - zajišťování autobusů</t>
  </si>
  <si>
    <t>Monitoring ochrany ovzduší</t>
  </si>
  <si>
    <t>Sankční poplatky-Ostat. záležitosti pozemních komunikací</t>
  </si>
  <si>
    <t>Ost. výdaje související se soc. poradenstvím</t>
  </si>
  <si>
    <t>Sociálně-právní ochrana dětí</t>
  </si>
  <si>
    <t>Odvody příspěvkovým organizacím - Domov seniorů</t>
  </si>
  <si>
    <t>Úpravy drobných vodních toků</t>
  </si>
  <si>
    <t>Mateřské školy</t>
  </si>
  <si>
    <t>Přijaté nekapitálové příspěvky - Ost. správa v prům., obch.,stav. a službách</t>
  </si>
  <si>
    <t xml:space="preserve">Cestovní ruch  </t>
  </si>
  <si>
    <t>Přijaté nekapitál. přísp. a náhrady - Domov seniorů</t>
  </si>
  <si>
    <t>Přijaté dary na pořízení dlouhodobého maj.  - Památník svornosti</t>
  </si>
  <si>
    <t>Neinv. přij.transf. od krajů - čistota cyklostezek</t>
  </si>
  <si>
    <t>Neinv. přij.transf. od krajů - Zdravé město Břeclav</t>
  </si>
  <si>
    <t>Neinv. přij.transf. od krajů - Environmentální rok v Břeclavi</t>
  </si>
  <si>
    <t>Sankční platby přijaté od jiných subjektů - silnice, propadlá jistina</t>
  </si>
  <si>
    <t>Přijaté nekapitál. přísp. a náhrady - silnice - el. energie</t>
  </si>
  <si>
    <t>Příjmy z poskyt. služeb a výrobků - reklama na akcích Zdravého města</t>
  </si>
  <si>
    <t>Přijaté nekapitál. přísp. a náhrady - veřejné osvětlení - el. energie</t>
  </si>
  <si>
    <t>Přijaté neinvestiční dary - prodej hraček</t>
  </si>
  <si>
    <t>Investiční přijaté transfery ze státních fondů - Přírodní zahrada MŠ Kpt. Nálepky</t>
  </si>
  <si>
    <t>Investiční přijaté transfery od mezinárodních institucí - Památník svornosti</t>
  </si>
  <si>
    <t>Neinvestiční transfery od mezinárodních institucí - Památník svornosti</t>
  </si>
  <si>
    <t>Neinvestiční transfery ze státních fondů - Englická alej</t>
  </si>
  <si>
    <t>Kanalizace, odpadní vody</t>
  </si>
  <si>
    <t>Příjmy z prodeje akcií</t>
  </si>
  <si>
    <t>Výkon soc. práce</t>
  </si>
  <si>
    <t>Přijatý  neinvestiční transfer -Komplex.podpora začleň.města</t>
  </si>
  <si>
    <t>VÝDAJE ORJ 10  CELKEM</t>
  </si>
  <si>
    <t>VÝDAJE ORJ 100 CELKEM</t>
  </si>
  <si>
    <t>Celkem ORJ 120</t>
  </si>
  <si>
    <t>PŘÍJMY ORJ 10 CELKEM</t>
  </si>
  <si>
    <t>Ost. Inv. transfery přijaté ze SR - prevence kriminality - MKDS</t>
  </si>
  <si>
    <t>TECHNICKÉ SLUŽBY - organizační složka</t>
  </si>
  <si>
    <t>ODBOR SPRÁVNÍCH ČINNOSTÍ</t>
  </si>
  <si>
    <t>ODBOR STAVEBNÍHO ŘÁDU,ÚZEMNÍHO PLÁNOVÁNÍ A ŽIVOTNÍHO PROSTŘEDÍ</t>
  </si>
  <si>
    <t xml:space="preserve">% </t>
  </si>
  <si>
    <t>čerpání</t>
  </si>
  <si>
    <t>Město: Břeclav</t>
  </si>
  <si>
    <t>v tis. Kč</t>
  </si>
  <si>
    <t>TEXT</t>
  </si>
  <si>
    <t>Rozpočet schválený</t>
  </si>
  <si>
    <t>Rozpočet upravený</t>
  </si>
  <si>
    <t xml:space="preserve">Index </t>
  </si>
  <si>
    <t>minus konsolidace</t>
  </si>
  <si>
    <t>plnění</t>
  </si>
  <si>
    <t xml:space="preserve">          Daňové příjmy</t>
  </si>
  <si>
    <t xml:space="preserve">          Nedaňové příjmy</t>
  </si>
  <si>
    <t xml:space="preserve">          Kapitálové příjmy</t>
  </si>
  <si>
    <t xml:space="preserve">          Přijaté dotace-konsolidace */</t>
  </si>
  <si>
    <t>Příjmy celkem</t>
  </si>
  <si>
    <t xml:space="preserve">          Běžné výdaje-konsolidace */</t>
  </si>
  <si>
    <t xml:space="preserve">          Kapitálové výdaje</t>
  </si>
  <si>
    <t>Výdaje celkem</t>
  </si>
  <si>
    <t xml:space="preserve">Výsledek hospodaření </t>
  </si>
  <si>
    <t xml:space="preserve">          Přebytek ve výši</t>
  </si>
  <si>
    <t xml:space="preserve">          Schodek ve výši</t>
  </si>
  <si>
    <t>*/ Poznámka: konsolidace = převody z rozpočtových účtů a ostatní převody z vlastních fondů (sociálního),</t>
  </si>
  <si>
    <t xml:space="preserve">                       kdy dochází pouze k přesunu finančních prostředků mezi účty.</t>
  </si>
  <si>
    <t>Krátkodobý termínovaný vklad</t>
  </si>
  <si>
    <t>Ost. činnosti j. n. - neidentifikovatelné příjmy</t>
  </si>
  <si>
    <t>%</t>
  </si>
  <si>
    <t>Ostatní nedaňové příjmy jinde nezařazené.</t>
  </si>
  <si>
    <t xml:space="preserve">příjem pokladny poslední den v měsíci, odvedený nočním </t>
  </si>
  <si>
    <t>trezorem a připsaný na účet 1. den následujícího měsíce.</t>
  </si>
  <si>
    <t>Ostatní nedaňové příjmy jinde nezařazené - platba kartou</t>
  </si>
  <si>
    <t>PŘÍJMY ORJ 8888 a 9999 CELKEM</t>
  </si>
  <si>
    <t>Rozpočtová rezerva města (OEK)</t>
  </si>
  <si>
    <t>Přijaté nekapitálové příspěvky - JSDH (požární ochrana)</t>
  </si>
  <si>
    <t>Daň z příjmu fyz. osob placená plátci (ze závislé činnosti)</t>
  </si>
  <si>
    <t>Daň z příjmu fyz. osob placená poplatníky</t>
  </si>
  <si>
    <t>Daň z příjmu fyz. osob vybíraná srážkou (podle zvl. sazby)</t>
  </si>
  <si>
    <t>Ostatní investiční transfery ze SR - Domov seniorů, přístavba kuchyně</t>
  </si>
  <si>
    <t>Komunální služby a územní rozvoj j.n.</t>
  </si>
  <si>
    <t>Ostatní činnosti j. n. - ost. neinv. výdaje</t>
  </si>
  <si>
    <t>Přijaté nekapitálové příspěvky - Sankční platby</t>
  </si>
  <si>
    <t>Splátky půjčených prostředků od přísp. Organizací</t>
  </si>
  <si>
    <t>Ost. činnosti souvis. se službami pro obyvatelstvo</t>
  </si>
  <si>
    <t>Krizová opatření</t>
  </si>
  <si>
    <t>Sl. násl. péče, terapeutické komunity a kontak. Centra</t>
  </si>
  <si>
    <t>Ost. neinv. přijaté transfery ze SR (SPOD)</t>
  </si>
  <si>
    <t>Ost. neinv. přijaté transfery ze SR (soc. práce)</t>
  </si>
  <si>
    <t>Pořízení, zachování a obnova hodnot nár. hist. povědomí</t>
  </si>
  <si>
    <t>Ost. záležitosti kultury</t>
  </si>
  <si>
    <t>Ost. služby a činnosti v oblasti soc. prevence</t>
  </si>
  <si>
    <t>Ost. nedaňové příjmy jinde nezařazené</t>
  </si>
  <si>
    <t>Ostat. neinv. přij. transfery ze SR - Forenzní iden. značení kol 2019</t>
  </si>
  <si>
    <t>Ost. činnosti jinde neuvedené</t>
  </si>
  <si>
    <t>ODPA</t>
  </si>
  <si>
    <t>Pol.</t>
  </si>
  <si>
    <t>Příjmy z poskyt. služeb - ost. zál. bydlení, kom. služeb a územ. rozvoje</t>
  </si>
  <si>
    <t>Příjmy z pronájmu ost. nem. věcí - bytové hospodářství</t>
  </si>
  <si>
    <t>Ost. činnosti související se službami pro obyvatelstvo</t>
  </si>
  <si>
    <t>Příjmy z poskytování služeb a výrobků (komunální služby a územní rozvoj j.n.)</t>
  </si>
  <si>
    <t>Ost. neinv. přijaté transfery ze SR (Komplex. podp. soc. začleňování m. Břeclavi)</t>
  </si>
  <si>
    <t>Neinv. přij. transfery od krajů - mezinárodní hokej, turnaj Memoriál Ivana Hlinky</t>
  </si>
  <si>
    <t>Ostatní přijaté vratky transferů- Mateřské školy</t>
  </si>
  <si>
    <t>Sportov.zařízení v maj. obce - nákup majetkových podílů</t>
  </si>
  <si>
    <t>Ostatní neinv.přijaté transfery ze SR</t>
  </si>
  <si>
    <t>Ost. nedaňové příjmy jinde nezař. - provoz veř. silniční dopravy</t>
  </si>
  <si>
    <t>Ostatní přijaté vratky transferů - finanční vypořádání minulých let</t>
  </si>
  <si>
    <t xml:space="preserve">Neinv. příjaté dotace od obcí </t>
  </si>
  <si>
    <t>Přijaté příspěvky na pořízení dlouhodob. maj.-zachování a obnova kultur. památek nár. histor. povědomí</t>
  </si>
  <si>
    <t>Ostatní všeobecná vnitřní správa j.n.</t>
  </si>
  <si>
    <t xml:space="preserve">Mezinár. hokej. turnaj Memoriál Ivan Hlinka </t>
  </si>
  <si>
    <t>Příjmy z prodeje krát. a drobného dlouhod. majetku - Činnost místní správy</t>
  </si>
  <si>
    <t>Ostatní nedaňpvé příjmy j.n. - provoz veř. silniční dopravy</t>
  </si>
  <si>
    <t>Přijaté neinv. dary - ost. záležitosti soc. věcí a politiky zaměstnanosti</t>
  </si>
  <si>
    <t xml:space="preserve">Příjmy z prodeje ost. hmotného dlouhodobého majetku </t>
  </si>
  <si>
    <t>Přijaté nekapitál. přísp. a náhrady - ost. záležitosti pozemních komunikací</t>
  </si>
  <si>
    <t>Ost. záležitosti bydlení, kom. služeb a územ. rozvoje</t>
  </si>
  <si>
    <t>ODBOR SOCIÁLNÍCH VĚCÍ</t>
  </si>
  <si>
    <t>PŘÍJMY ORJ 20 CELKEM</t>
  </si>
  <si>
    <t>Ostat. neinv. přij. transfery -,,Komplexní podpora soc. začleňování města Břeclavi"</t>
  </si>
  <si>
    <t xml:space="preserve">Neinvestiční přijaté transfery od obcí </t>
  </si>
  <si>
    <t>Sankční poplatky-ostat. záležitosti v dopravě</t>
  </si>
  <si>
    <t>Přijaté nekapitálové příspěvky-ost. čin. ve zdravotnictví</t>
  </si>
  <si>
    <t>Přijaté sankční poplatky -Ost. nakládání s odpady</t>
  </si>
  <si>
    <t>Příjmy z pronájmu ost. nemovitostí-Film. tvorba, distribuce, kina</t>
  </si>
  <si>
    <t>VÝDAJE ORJ 20  CELKEM</t>
  </si>
  <si>
    <t>Sociálně terapeutické dílny</t>
  </si>
  <si>
    <t>Ost. činnosti souvis. se službami pro obyvatelstvo (Senior taxi)</t>
  </si>
  <si>
    <t>Sběr a svoz komunálních odpadů - sběrné dvory</t>
  </si>
  <si>
    <t>Přijaté pojistné náhrady - ost. záležitosti pozemních komunikací</t>
  </si>
  <si>
    <t>Ostat. přij. vratky transferů - příspěvek na živobytí</t>
  </si>
  <si>
    <t>Příjaté neinv. dary - ost. záležitosti sov. věcí a politiky zaměstanosti</t>
  </si>
  <si>
    <t xml:space="preserve">Převody z ost. vlastních fondů </t>
  </si>
  <si>
    <t>Příjmy z poskytovaných služeb - ost. záležitosti sdělovacích prostředků</t>
  </si>
  <si>
    <t>Příjmy z pronájmu pozemků - činnost místní správy</t>
  </si>
  <si>
    <t>Příjmy z poskytovaných služeb - místní relace - činnost místní správy</t>
  </si>
  <si>
    <t>Příjmy z pronájmu ostatních nemovitostí - činnost místní správy</t>
  </si>
  <si>
    <t>Příjmy z prodeje ost. hmotného dlouhodobého majetku - činnost místní správy</t>
  </si>
  <si>
    <t>Příjaté dary na pořízení dlouhod. majetku - činnost místní správy</t>
  </si>
  <si>
    <t>Příjmy z poskytování služeb - ost. záležitosti kultury, církví a sděl. prostř.</t>
  </si>
  <si>
    <t>Přijaté nekapitálové příspěvky a náhr. - ost. správa v prům., obch., stav. a služ.</t>
  </si>
  <si>
    <t>Příjmy z pronájmu ost. nem. věcí a jejich částí - bytové hospodářství</t>
  </si>
  <si>
    <t>Ost. přijaté vratky transferů - finanční vypořádání minulých let</t>
  </si>
  <si>
    <t>Ostatní nedaňové příjmy jinde nezařazené - ost. záležitosti pozemních komunikací</t>
  </si>
  <si>
    <t>Ost. příjmy z vlastní činnosti - sběr a svoz ost. odpadů</t>
  </si>
  <si>
    <t>Příjmy z poskytování služeb a výrobků (péče o vzhled obcí a zeleň)</t>
  </si>
  <si>
    <t>Neidentifikovatelné příjmy - ost. činnosti j.n.</t>
  </si>
  <si>
    <t>Přijaté pojistné náhrady - Nebytové hospodářství</t>
  </si>
  <si>
    <t xml:space="preserve">Příjmy z poskytování služeb a výrobků - Záležitosti krizového řízení j.n. </t>
  </si>
  <si>
    <t xml:space="preserve">Ost. služby a činnosti v oblasti soc. prevence - sankční platby </t>
  </si>
  <si>
    <t>Příjmy z úroků - obecné příjmy a výdaje z finančních operací</t>
  </si>
  <si>
    <t>Ost. nedaňové příjmy jinde nezařazené - ost. činnost souvis. se služ. pro obyv.</t>
  </si>
  <si>
    <t>Fin. vypořádání minulých let - Ost. příjmy z fin. vypoř. předch. let od jin. veř. rozp.</t>
  </si>
  <si>
    <t>Příjmy z poskytování služeb a výrobků - sběr a svoz komunálních odpadů</t>
  </si>
  <si>
    <t xml:space="preserve">Příjmy z poskytování služeb a výrobků - podpora ost. produkčních činností </t>
  </si>
  <si>
    <t xml:space="preserve">Ost. neinv. transfery ze SR - Integrace cizinců ve městě </t>
  </si>
  <si>
    <t>Neinvestiční přijaté transfery od krajů</t>
  </si>
  <si>
    <t>Splátky půjčených prostř. od obyvatelstva</t>
  </si>
  <si>
    <t>Řešení naléhavých potřeb-soc. služby - Domov seniorů</t>
  </si>
  <si>
    <t>Neinv. přij. transfery od krajů - Poskyt. sociál. služeb - Domov seniorů</t>
  </si>
  <si>
    <t>Neinv. přij. transfery od krajů - Krajský úřad JmK Brno - Domov seniorů</t>
  </si>
  <si>
    <t>Čin. míst. správy</t>
  </si>
  <si>
    <t>Ostat. neinv. přij. transfery ze SR - Asistent prevence kriminality</t>
  </si>
  <si>
    <t xml:space="preserve">Inv. přij. transfery od krajů - dovybavení venk. zázemí děts. dopr. hřiště </t>
  </si>
  <si>
    <t>Inv. transfery ze SR - ZŠ Kupkova 1</t>
  </si>
  <si>
    <t>Neinv. dotace ze SR - prioritní osa 3 - Základní školy</t>
  </si>
  <si>
    <t>Ost. neinv. přijaté transfery ze SR - OPZ-VPP</t>
  </si>
  <si>
    <t>Ostat. přij. vratky transferů - finanční vypořádání minulých let</t>
  </si>
  <si>
    <t>Neidentifik. příjmy - ostatní nedaňové příjmy jinde nezařazené</t>
  </si>
  <si>
    <t>Ost. zdr. programy - Domov se zvl. Režimem</t>
  </si>
  <si>
    <t>Ost. nedaňové příjmy j.n. - činnost místní správy</t>
  </si>
  <si>
    <t>Ostatní nedaňové příjmy jinde nezařazené - provoz veřejné silniční dopravy</t>
  </si>
  <si>
    <t>Přijaté nekap. příspěvky a náhrady - ost. soc. péče a pomoc dětem a mládeži</t>
  </si>
  <si>
    <t>COVID 19 - peněžní náhrady -Domov se zvl. režimem</t>
  </si>
  <si>
    <t>Ostat. neinv. přij. transfery ze SR- projekt ,,TagBust"</t>
  </si>
  <si>
    <t>Přijaté nekapitálové příspěvky a náhr. - Správa v lesním hospodářství</t>
  </si>
  <si>
    <t>Odvody přísp. org. - činnosti muzeí a galerií</t>
  </si>
  <si>
    <t>Přijaté dary na pořízení dlouhod. maj. - činnost místní správy</t>
  </si>
  <si>
    <t>Odborné soc. poradenství</t>
  </si>
  <si>
    <t>Sankční platby přijaté od jin. subj. - Ost. správa v zemědělství</t>
  </si>
  <si>
    <t>Příjmy z prodeje ost. hmotného dlouhodobého maj.</t>
  </si>
  <si>
    <t>Přijaté nekapitálové příspěvky - ost- záležitosti kultury</t>
  </si>
  <si>
    <t xml:space="preserve">Domovy pro osoby se zdr. post. a domovy se zvl. režimem </t>
  </si>
  <si>
    <t>Sankční platby přijaté od jiných subj. - Čin. org. krizového řízení</t>
  </si>
  <si>
    <t>Příjmy z poskytování služeb a výrobků - Činnost místní správy</t>
  </si>
  <si>
    <t>Místní poplatek z pobytu</t>
  </si>
  <si>
    <t>Neinv. transf. z všeob. pokl. správy SR-Asistence pro sčítací komisaře SLBD 2021</t>
  </si>
  <si>
    <t>Přijaté dary na pořízení dlouh. maj. - ost. zál. bydlení, kom. služeb a územ. rozvoje</t>
  </si>
  <si>
    <t>Zrušené místní poplatky</t>
  </si>
  <si>
    <t>Ost. neinvest. přij. transfery ze SR - OPZ - ZŠ Slovácká</t>
  </si>
  <si>
    <t>Ost. neinvest. přij. transfery ze SR - OPZ - projekt ,,E-ÚŘAD"</t>
  </si>
  <si>
    <t>Ost. nedaňové příjmy j. n.  - Ostatní činnosti</t>
  </si>
  <si>
    <t>Ost. neinvest. přij. transfery ze SR-OP VVV-řešení naléhavých potřeb při zab. soc. služeb</t>
  </si>
  <si>
    <t>Ost. neinv. přijaté transfery ze SR (Soc. práce)</t>
  </si>
  <si>
    <t>Účelové dotace na rozvoj inf. sítě veř. knihoven - Městská knihovna</t>
  </si>
  <si>
    <t>Ost. neinv. přijaté transfery ze SR - OPŽP - Systém sběru v Břeclavi</t>
  </si>
  <si>
    <t>Ost. inv. přijaté transfery- program na podporu úspor energie - EFEKT VO města</t>
  </si>
  <si>
    <t>Neinvestič. přij. transfery od krajů -  Dovybavení jednotek JSDH</t>
  </si>
  <si>
    <t>Neinv. příjaté dotace od obcí - Tornádo 2021</t>
  </si>
  <si>
    <t>Neinv. přij. transfery od krajů - Kulturní akce</t>
  </si>
  <si>
    <t>Neinv. přij. transfery od krajů -Tornádo 2021</t>
  </si>
  <si>
    <t>Přijaté neinv. dary-ost. spr. v obl. hosp. opatření pro krizové stavy (Tornádo 2021)</t>
  </si>
  <si>
    <t>Ost. neinv. přijaté transfery zeSR - OPŽP - Systém svozu v Břeclavi</t>
  </si>
  <si>
    <t>Ost. inv. přijaté transfery ze SR - OPŽP - Systém sběru v Břeclavi</t>
  </si>
  <si>
    <t>Ost. správa v obl. hosp. opatření pro krizové stavy</t>
  </si>
  <si>
    <t>Ozdravování hosp. zvířat a spec. plodin</t>
  </si>
  <si>
    <t>Příjmy z prodeje pozemků - (komunální služby a územní rozvoj j.n.)</t>
  </si>
  <si>
    <t>Neinv. přijaté transfery od krajů - udržování čistoty cyklistických komunikací</t>
  </si>
  <si>
    <t>Přijaté sankční platby od jiných subjektů - Ost. správa v ochraně život. prostř.</t>
  </si>
  <si>
    <t>Účelové dotace na kulturní akce - MMG</t>
  </si>
  <si>
    <t xml:space="preserve">Ostatní finanční operace </t>
  </si>
  <si>
    <t>Přijaté pojistné náhrady - veřejné osvětlení</t>
  </si>
  <si>
    <t>Přijaté nekap. příspěvky a náhrady-ost. služby a činnosti v oblasti soc. prevence</t>
  </si>
  <si>
    <t>Ost. nedaňové příjmy - ost. činnosti j.n.</t>
  </si>
  <si>
    <t>Neinvestič. přij. transfery od krajů - dotace EVVO</t>
  </si>
  <si>
    <t xml:space="preserve">Přijaté neinv. dary - požární ochrana </t>
  </si>
  <si>
    <t>Ostat. neinv. přij. transfery ze SR - fin. ohod. strážníků v době epidemie Covid 19</t>
  </si>
  <si>
    <t xml:space="preserve">Inv. transfery ze SR z MŠMT - ZŠ J. Noháče </t>
  </si>
  <si>
    <t>Přijaté pojistné náhrady - Mateřské školy</t>
  </si>
  <si>
    <t>Příjmy z prodeje ost. hmotného dlouhodobého majetku - požární ochrana</t>
  </si>
  <si>
    <t>Inv. přijaté transfery od krajů - Dotace na kulturu</t>
  </si>
  <si>
    <t>Ost. neinv. přijaté transfery ze SR -RE-USE - centra ve městě Břeclav</t>
  </si>
  <si>
    <t>Příjmy z prodeje krátk. a dlouh. majetku - sběr a zpracování druhotných surovin</t>
  </si>
  <si>
    <t>Přijaté nekapitál. přísp. a náhrady - provoz veř. silniční dopravy</t>
  </si>
  <si>
    <t>Ostat. neinv. přij. transfery ze st. rozpočtu - očkování proti Covid 19</t>
  </si>
  <si>
    <t>Ostat. neinv. přij. transfery ze st. rozpočtu - krizové situace (Tornádo 2021)</t>
  </si>
  <si>
    <t>Inv. přij. transfery ze st. rozpočtu - očkování proti Covid 19</t>
  </si>
  <si>
    <t>Místní poplatek za komunální odpad (zrušeno, nahr. pol. 1345)</t>
  </si>
  <si>
    <t>Místní poplatek za obecní systém odpadového hospodářství</t>
  </si>
  <si>
    <t>Ostatní dráhy</t>
  </si>
  <si>
    <t xml:space="preserve">Dopravní obslužnost </t>
  </si>
  <si>
    <t>Přijaté neinv. příspěvky a náhrady - ost. záležitosti pozemních komunikací</t>
  </si>
  <si>
    <t>Sankční platby přijaté od jiných subj. - ost. správa v prům.,staveb.,obch.,a službách</t>
  </si>
  <si>
    <t>15011</t>
  </si>
  <si>
    <t>Ost. neinv. přij. transfery ze SR  - OPZ projekt ,,Domovník - preventista"</t>
  </si>
  <si>
    <t>13013</t>
  </si>
  <si>
    <t>90992</t>
  </si>
  <si>
    <t>Inv. přijaté transfery ze SF - NPŽP- Přírodní zahrada MŠ Na Valtické</t>
  </si>
  <si>
    <t>Inv. přijaté transfery ze SF - NPŽP-Venkovní učebna ZŠ J. Noháče</t>
  </si>
  <si>
    <t>17969</t>
  </si>
  <si>
    <t>17016</t>
  </si>
  <si>
    <t>17015</t>
  </si>
  <si>
    <t>Ost. neinv. přij. transfery ze SR  - IROP - ZŠ Komenského - speciální učebny - EU</t>
  </si>
  <si>
    <t>Ost. neinv. přij. transfery ze SR  - IROP - ZŠ Komenského - speciální učebny - SR</t>
  </si>
  <si>
    <t>17968</t>
  </si>
  <si>
    <t>Ost. inv. přij. transfery ze SR  - IROP - ZŠ Komenského - speciální učebny</t>
  </si>
  <si>
    <t>Ost. inv. přij. transfery ze SR  - IROP - ZŠ Komenského - rozvoj odborného vzdělávání</t>
  </si>
  <si>
    <t>Humanitární zahraniční pomoc - Ukrajinská krize</t>
  </si>
  <si>
    <t>Ost. neinv. trans. ze SR - projekt ,,Břeclav kompostuje"</t>
  </si>
  <si>
    <t>Neinv. přij. transfery ze SR - příspěvek obcím - kompenzační bonus pro rok 2022</t>
  </si>
  <si>
    <t>Využívání a zneškodňování ostatních komunálních odpadů</t>
  </si>
  <si>
    <t xml:space="preserve">Využívání a zneškodňování komunálního odpadu </t>
  </si>
  <si>
    <t>Ost. přijaté vratky transferů - dopravní obslužnost</t>
  </si>
  <si>
    <t>Přijaté peněžní neinv. dary - ost. činnosti souvis. se službami pro FO</t>
  </si>
  <si>
    <t>Ostatní nedaňové příjmy jinde nezařazené - ost. činnosti jinde nezařazené</t>
  </si>
  <si>
    <t>Neinv. přijaté transfery od krajů - Pagery pro seniory</t>
  </si>
  <si>
    <t>Neinv. přij. transfery od krajů - projekt ,,Táhneme za jeden provaz" ZŠ Slovácká</t>
  </si>
  <si>
    <t>Přijaté neinv. příspěvky a náhrady - filmová tvorba, distribuce, kina</t>
  </si>
  <si>
    <t>Přijaté neinv. příspěvky a náhrady</t>
  </si>
  <si>
    <t>Přijaté neinv. příspěvky a náhrady - zachování a obnova kultur. památek nár. histor. povědomí</t>
  </si>
  <si>
    <t>Přijaté neinv. příspěvky a náhrady -Bytové hospodářství</t>
  </si>
  <si>
    <t>Přijaté neinv. příspěvky a náhrady. - nebytové hospodářství</t>
  </si>
  <si>
    <t>Přijaté neinv. příspěvky a náhrady - Pohřebnictví</t>
  </si>
  <si>
    <t>Přijaté neinv. příspěvky a náhrady - sběr a svoz komunálních odpadů</t>
  </si>
  <si>
    <t>Přijaté neinv. příspěvky a náhrady - silnice</t>
  </si>
  <si>
    <t>Přijaté neinv. přísp. a náhrady -  (komunální služby a územní rozvoj j.n.)</t>
  </si>
  <si>
    <t>Přijaté neinv. příspěvky a náhrady - využív. a zneškod. komun. odpadů</t>
  </si>
  <si>
    <t xml:space="preserve">Přijaté neinv. příspěvky a náhrady - zeleň </t>
  </si>
  <si>
    <t>Přijaté neinv. příspěvky a náhrady - ost. činnosti ve zdravotnictví</t>
  </si>
  <si>
    <t>Přijaté neinv. příspěvky a náhrady - činnost místní správy</t>
  </si>
  <si>
    <t>Přijaté neinv. příspěvky a náhrady.-využití volného času dětí a mládeže</t>
  </si>
  <si>
    <t>Přijaté neinv. příspěvky a náhrady-Městská policie</t>
  </si>
  <si>
    <t>Přijaté neinv. příspěvky a náhrady - Činnost místní správy</t>
  </si>
  <si>
    <t>Přijaté neinv. příspěvky a náhrady-Sport. zař. v majetku obce (Olympia)</t>
  </si>
  <si>
    <t>Ost. neinv. přijaté transfery ze SR (SPOD) - dopl. dotace r. 2021</t>
  </si>
  <si>
    <t>Příjem z pronájmu nebo pachtů - komunální služby</t>
  </si>
  <si>
    <t>91628</t>
  </si>
  <si>
    <t>Ost. neinv. přij. transfery ze SR  - IROP - ZŠ Komenského -rozvoj odb. vzdělávání</t>
  </si>
  <si>
    <t>Ost. neinv. přij. transfery ze SR  - IROP - ZŠ Kpt. Nálepky - rozvoj odb. vzdělávání</t>
  </si>
  <si>
    <t>Humanitární zahraniční pomoc přímá</t>
  </si>
  <si>
    <t>Ost. neinv. přijaté transfery ze SR - Operační program zaměstnanosti - VPP</t>
  </si>
  <si>
    <t>Neinv. přij. transfery od krajů - soutěže ZUŠ</t>
  </si>
  <si>
    <t>Inv. přijaté transf. ze st. fondů - Cyklostezka Bratislavská - etapa zadní brána</t>
  </si>
  <si>
    <t>Příjem z pojistných planění - sběr a svoz komunálního odpadu</t>
  </si>
  <si>
    <t>Příjmy z poskytování služeb a výrobků - využív. a zneškod. komun. odpadů</t>
  </si>
  <si>
    <t>Ost. neinvest. přij. transfery ze SR-OP Jan Amos Komenský</t>
  </si>
  <si>
    <t>Příjem z odvodů přísp. organizací - činnosti knihovnické</t>
  </si>
  <si>
    <t>Neinv. přij. transfery od krajů - dovybavení zázemí děts. dopr. hřiště</t>
  </si>
  <si>
    <t>Neinv. přij. transfery ze státních fondů - Hmyzí zahrada MŠ Kupkova</t>
  </si>
  <si>
    <t>Ost. sociální péče a pomoc ost. skup. fyz. osob</t>
  </si>
  <si>
    <t>Převod z termínovaného vkladu</t>
  </si>
  <si>
    <t>Přijaté pojistné náhrady - silnice</t>
  </si>
  <si>
    <t>Přijaté neinv. příspěvky a náhrady - ostatní náklady s odpady</t>
  </si>
  <si>
    <t>Nízkoprahové zařízení pro děti a mládež</t>
  </si>
  <si>
    <t>Ostatní sportovní činnost</t>
  </si>
  <si>
    <t>Přijaté peněžní neinv. dary -Ostat. záležitosti pozemních komunikací</t>
  </si>
  <si>
    <t>Přijaté neinv. příspěvky a náhrady - ost. správa v prům. staveb., obch. a službách</t>
  </si>
  <si>
    <t>Neinv. přijaté transfery ze státních fondů - NPŽP</t>
  </si>
  <si>
    <t>Ost. neinv. trans. ze SR - OP zaměstnanost 2021-2027</t>
  </si>
  <si>
    <t>Příjem z prodeje ost. HDM - vnitřní správa</t>
  </si>
  <si>
    <t>Ostat. neinv. přij. transfery ze SR - APK - 3/2023-2/2026</t>
  </si>
  <si>
    <t>Přijaté neinv. příspěvky a náhrady - Ost. záležitosti zákl. vzdělání</t>
  </si>
  <si>
    <t>13021</t>
  </si>
  <si>
    <t>1105</t>
  </si>
  <si>
    <t>Ost. soc. péče a pomoc ost. skup. fyzic. osob</t>
  </si>
  <si>
    <t>Neinv. přijaté transfery od krajů - Bezpečné bydlení seniorů</t>
  </si>
  <si>
    <t>Neinv. přij. transfery od krajů - Dotace na kulturu (MMG)</t>
  </si>
  <si>
    <t>Ost. neinv. přij. transf. ze SR  - OPŽP ,Ozelenění severozápadní části Břeclavi" - EU</t>
  </si>
  <si>
    <t>Ost. inv. přijaté transfery ze SR - Modernizace VO ve městě Břeclav</t>
  </si>
  <si>
    <t>Ost. přijaté vratky transferů - Využití volného času dětí a mládeže</t>
  </si>
  <si>
    <t>Příjem z prodeje ost. hmot. dlouh. maj. - Komunální služby a územní rozvoj j. n.</t>
  </si>
  <si>
    <t>Příjem z odvodů přísp. org.- os. asist.,peč. služba a podpora samost. bydlení</t>
  </si>
  <si>
    <t>Ost. nedaňové příjmy jinde nezař. - odvádění a čištění odpadních vod j. n.</t>
  </si>
  <si>
    <t>Příjem z pojistných plnění - požární ochrana</t>
  </si>
  <si>
    <t>Ostat. invest. přij. transf. ze SR - modernizace MKDS 2023</t>
  </si>
  <si>
    <t>Ost. neinvest. přij. transfery ze SR - Národní plán obnovy</t>
  </si>
  <si>
    <t>Ost. inv. přij. transfery ze SR  - OPŽP - EPC projekt -  budova MÚ</t>
  </si>
  <si>
    <t>Ost. inv. přij. transfery ze SR  - OPŽP - EPC projekt -  zimní stadion</t>
  </si>
  <si>
    <t>Ost. inv. přij. transfery ze SR  - OPŽP - EPC projekt -  Městská policie</t>
  </si>
  <si>
    <t>Ost. inv. přij. transfery ze SR  - OPŽP - EPC projekt -  MÚ U stadionu</t>
  </si>
  <si>
    <t>15974</t>
  </si>
  <si>
    <t xml:space="preserve">Komunální služby a územní rozvoj j. n. </t>
  </si>
  <si>
    <t>Ostatní zájmová činnost a rekreace</t>
  </si>
  <si>
    <t>Ost. přijaté vratky transferů - ost. záležitosti v dopravě</t>
  </si>
  <si>
    <t>Příjem z odvodů přísp. organizací - Základní umělecké školy</t>
  </si>
  <si>
    <t>Obecné výdaje z fin. operací - sl. peněž. ústavů - WC sady 28.října</t>
  </si>
  <si>
    <t>Inv. přij. transfery ze SR - OPZ - projekt ,,E-ÚŘAD"</t>
  </si>
  <si>
    <t>Ost. neinv. přij. transfery od mezinár. org. - Obnova židovské obřadní síně</t>
  </si>
  <si>
    <t>Příjmy z poskytov. služeb, výrobků, prací, výkonů</t>
  </si>
  <si>
    <t>Přijaté peněžní neinv. dary - ost. zál. bydlení, kom. služeb a územ. rozvoje</t>
  </si>
  <si>
    <t xml:space="preserve">Převody z vlastních fondů podnikatelské činnosti </t>
  </si>
  <si>
    <t>Daň z hazard. her s výjim. tech. her NPI</t>
  </si>
  <si>
    <t>Daň z tech. her neprov. prostř. internetu</t>
  </si>
  <si>
    <t>17051</t>
  </si>
  <si>
    <t>Ost. neinv. transf. ze SR - Obnova židovské obřadní síně</t>
  </si>
  <si>
    <t>17988</t>
  </si>
  <si>
    <t>Převody vlastním fondům</t>
  </si>
  <si>
    <t>Ost. inv. přijaté transfery ze SR - Vozidla na alternativní pohon</t>
  </si>
  <si>
    <t>Příjem sankčních plateb přijatých od jiných osob - ost. správa ve vodním hosp.</t>
  </si>
  <si>
    <t>Přijaté peněžní neinv. dary - ost. soc. péče a pomoc dětem a mládeži</t>
  </si>
  <si>
    <t>17518,17519</t>
  </si>
  <si>
    <t>Neinv. přij. transfery od krajů -Zdravé municipality v JmK</t>
  </si>
  <si>
    <t>Příjem z odvodů přísp. org. - Domovy pro os. se zdr. postiž. a domovy se zv. režimem</t>
  </si>
  <si>
    <t>453</t>
  </si>
  <si>
    <t>Neinv. přij. transfery od krajů  - OPZ projekt ,,Domovník - preventista"</t>
  </si>
  <si>
    <t>Neinv. přij. transfery od krajů  - OPZ projekt ,,Domovník - preventista" - EU</t>
  </si>
  <si>
    <t>Neinv. přij. transfery od krajů - Oprava mostu k Pohansku</t>
  </si>
  <si>
    <t>Ost. investiční transfery ze SR - ,,Obnova židosvské obřadní síně"</t>
  </si>
  <si>
    <t>Neinv. přij. transf. od mezinár. institucí - Dekarbonizace</t>
  </si>
  <si>
    <t>Přijaté nekapitál. přísp. a náhrady - pitná voda</t>
  </si>
  <si>
    <t>Protierozní, protiloavinová a protipožární ochrana</t>
  </si>
  <si>
    <t xml:space="preserve">Ochrana obyvatelstva </t>
  </si>
  <si>
    <t>Ost. zálež. civilní přípravenosti na kriz. stavy</t>
  </si>
  <si>
    <t>22504</t>
  </si>
  <si>
    <t>Ost. investiční transfery ze SR - IT vybavení staveb. úřadů</t>
  </si>
  <si>
    <t>Přijaté neinv. příspěvky a náhrady - Ost. soc. péče a pomoc ost. skup. fyz. osob</t>
  </si>
  <si>
    <t>Ost. nedaňové příjmy j.n. - Úspora energie a obnovitelné zdroje</t>
  </si>
  <si>
    <t>93566</t>
  </si>
  <si>
    <t>Inv. přijaté transfery ze SF - Kino Koruna</t>
  </si>
  <si>
    <t>Ost. činnosti k ochraně přírody a krajiny</t>
  </si>
  <si>
    <t>Ostat. neinv. přij. transfery ze st. rozpočtu - projekt ,,Podnikni to!"</t>
  </si>
  <si>
    <t>Příjmy z poskyt. služeb - elektrická energie</t>
  </si>
  <si>
    <t>Příjmy z poskyt. služeb - ostat. zál. sdělovacích prostředků</t>
  </si>
  <si>
    <t>Ost. neinv. výdaje j. n. - železniční dráhy</t>
  </si>
  <si>
    <t>1-5/2025</t>
  </si>
  <si>
    <t xml:space="preserve">Ost. přijaté vratky transferů - ost. soc. péče a pomoc ost. skup. fyz. os. - </t>
  </si>
  <si>
    <t>Ost. přijaté vratky transferů - nízkoprahová zařízení pro děti a mládež</t>
  </si>
  <si>
    <t>Ost. inv. transf. ze SR -pořízení a tech. obnova v působnosti HZS okresů</t>
  </si>
  <si>
    <t>Investič. příj. transfery od krajů - nákup cisterny SDH Stará Břeclav</t>
  </si>
  <si>
    <t>Ost. přijaté vratky transf. - činnost registrovaných církví a nábož. spol.</t>
  </si>
  <si>
    <t>Ost. přijaté vratky transf. - ost. sportovní činnost</t>
  </si>
  <si>
    <t>Ost. přijaté vratky transf. - ost. zájmová činnost a rekreace</t>
  </si>
  <si>
    <t>Ost. přij. vratky transf.- Domovy pro osoby se zdr. post. a domovy se zvl. režimem</t>
  </si>
  <si>
    <t>Ost. přijaté vratky transf. - Ost. služby a činnosti v oblasti sociální péče</t>
  </si>
  <si>
    <t>Ost. investiční transfery ze SR - Rekonstrukce Domova seniorů</t>
  </si>
  <si>
    <t>Ost. zájmová činnost a rekreace</t>
  </si>
  <si>
    <t>Přijaté dary na pořízení dlouh. maj. - silnice</t>
  </si>
  <si>
    <t>Přijaté dary na pořízení dlouh. maj. - pitná voda</t>
  </si>
  <si>
    <t>Přijaté dary na pořízení dlouh. maj. - odvádění a čištění odp. vod a nakládání s kaly</t>
  </si>
  <si>
    <t xml:space="preserve">Činnost místní správy </t>
  </si>
  <si>
    <t>Ost. inv. přijaté transfery SFŽP - Kompostárna</t>
  </si>
  <si>
    <t>Příjem náhrad za nezpůsobenou újmu</t>
  </si>
  <si>
    <t>Ost. přijaté vratky transferů - Základní školy</t>
  </si>
  <si>
    <t>Příjmy z prodeje krátk. a dlouh. majetku - silnice</t>
  </si>
  <si>
    <t>Ostat. neinv. přij. transfery - Místní energetická koncepce</t>
  </si>
  <si>
    <t>Ostat. neinv. přij. transfery - Ochranné polepy autobusových zastávek</t>
  </si>
  <si>
    <t xml:space="preserve">Příjem z pojistného plnění - vnitřní správa </t>
  </si>
  <si>
    <t>Neinv. přijaté transfery od krajů - Forenzní identifikační značení kol</t>
  </si>
  <si>
    <t>Ozdr. hosp. zvířat, polních a spec. plodin a zvl. veter. péče</t>
  </si>
  <si>
    <t>Investič. příj. transfery od krajů - nákup cisterny SDH Poštorná</t>
  </si>
  <si>
    <t>ODBOR ROZVOJE A INVESTIC</t>
  </si>
  <si>
    <t>Neinvestiční transfery od mezinárodních institucí - Dopr. Model spádovosti terminálu</t>
  </si>
  <si>
    <t>Ostatní investiční transfery ze SR - Domov seniorů, rekonstrukce</t>
  </si>
  <si>
    <t>Ostatní investiční transfery ze SR - Přístavba lůžkového evakuačního výtahu</t>
  </si>
  <si>
    <t>Investič. příj. transfery od krajů - Cyklostezka Včelínek</t>
  </si>
  <si>
    <t>PŘÍJMY ORJ 70 CELKEM</t>
  </si>
  <si>
    <t>17084-85</t>
  </si>
  <si>
    <t>Ost. neinvest. přij. transfery ze SR - IROP 2021-2027</t>
  </si>
  <si>
    <t>Inv. přij. transfery ze SR - IROP (ZŠ Na Valtické, ZŠ Slovácká)</t>
  </si>
  <si>
    <t>Ost. Přijaté vratky transferů</t>
  </si>
  <si>
    <t>Ost. záležitosti kultury - př. posk. služeb, výrobků, prací výkonů</t>
  </si>
  <si>
    <t>Ost. nedaňové příjmy - Mateřské školy</t>
  </si>
  <si>
    <t>Celkem ORJ 70</t>
  </si>
  <si>
    <t>471</t>
  </si>
  <si>
    <t>Investič. příj. transfery od krajů - TZ plaveckého bazénu</t>
  </si>
  <si>
    <t>Příjmy z poskytovaných služeb -Činnost místní správy</t>
  </si>
  <si>
    <t>Inv. dotace z MŠMT - ZŠ Kupkova</t>
  </si>
  <si>
    <t>Příjem z pronájmu nebo pachtu ost. nem. věcí - Veřejné osvětlení</t>
  </si>
  <si>
    <t xml:space="preserve">Příjem z prodeje ost. HDM - Komunální služby </t>
  </si>
  <si>
    <t>Úpravy drobných vodních toků - Stavby</t>
  </si>
  <si>
    <t>Nákup ostatních služeb - územní plánování</t>
  </si>
  <si>
    <t>Ostat. neinv. přij. transfery - Národní plán obnovy</t>
  </si>
  <si>
    <t>Neinv. přijaté transfery od krajů - Pivovarský járek</t>
  </si>
  <si>
    <t>Přijaté neinv. příspěvky a náhrady - územní plánování</t>
  </si>
  <si>
    <t>Příjem z odvodů příspěvkových organizací - Základní školy</t>
  </si>
  <si>
    <t>Příjem z odvodů příspěvkových organizací - Technické služby</t>
  </si>
  <si>
    <t>Ostatní investiční transfery ze SR - EFEKT veř. osvětlení 3. etapa</t>
  </si>
  <si>
    <t>17084 - 85</t>
  </si>
  <si>
    <t>17518-19</t>
  </si>
  <si>
    <t>Ost. neinv. přij. transfery ze SR - IROP - Cyklostezka Včelínek II. etapa</t>
  </si>
  <si>
    <t>Ost. neinv. přij. transfery ze SR - IROP - Cyklostezka Včelínek -  Cyklosféra</t>
  </si>
  <si>
    <t>Ostatní investiční transfery ze SR - IROP - Cyklostezka Včelínek -  Cyklosféra</t>
  </si>
  <si>
    <t>Ostatní investiční transfery ze SR - IROP - Cyklostezka Včelínek II. etapa</t>
  </si>
  <si>
    <t>Ostat. neinv. přij. transfery od krajů ,,Úhyn ryb na řece Dyji" - odstranění škod</t>
  </si>
  <si>
    <t>Přijaté dary na pořízení dlouh. maj. - požární ochrana</t>
  </si>
  <si>
    <t>Ostat. neinv. přij. transfery z JmK - projekt ,,Podnikni to!"</t>
  </si>
  <si>
    <t>Daň z hazardních her s vyj. dílčí daně z tech. her</t>
  </si>
  <si>
    <t>Př. ze zruš. odvodu z loterií a podob. her kromě odvodu z výh. hrac. Přístrojů</t>
  </si>
  <si>
    <t>Ost. neinvest. přij. transfery ze SR - OP zaměstnanost plus 2021 - 2027</t>
  </si>
  <si>
    <t>Neinv. přij. transfery od krajů - Noc literatury</t>
  </si>
  <si>
    <t>Ost. záležitosti kultury, církvi a sděl. prostř.</t>
  </si>
  <si>
    <t>Vydavatelská činnost</t>
  </si>
  <si>
    <t xml:space="preserve">                                                ROZPOČET PŘÍJMŮ NA ROK 2026</t>
  </si>
  <si>
    <t>1-5/2026</t>
  </si>
  <si>
    <t>ROZPOČET VÝDAJŮ NA ROK 2026</t>
  </si>
  <si>
    <t xml:space="preserve">Ostat. neinv. přij. transfery </t>
  </si>
  <si>
    <t xml:space="preserve">Ost. investič. přij. transfery ze SR - Rozvoj služeb eGovernmentu </t>
  </si>
  <si>
    <t>Ost. neinv. přij. transfery ze SR - IROP - Změna č.4 územního plánu Břeclav</t>
  </si>
  <si>
    <t>Inv. přijaté transfery ze st. fondů - EPC projekt č. 2</t>
  </si>
  <si>
    <t xml:space="preserve">Inv. přijaté transfery ze st. fondů - SOUMOS </t>
  </si>
  <si>
    <t>Ostatní investiční transfery ze SR -U Splavu - soc. bydlení</t>
  </si>
  <si>
    <t>13501</t>
  </si>
  <si>
    <t>Ostatní investiční transfery ze SR - Ul. Lednická - knihovna</t>
  </si>
  <si>
    <t>Ostatní investiční transfery ze SR - Lávka nad splavem</t>
  </si>
  <si>
    <t>Ostatní investiční transfery ze SR - Lávka Včelínek</t>
  </si>
  <si>
    <t>Inv. přijaté transfery od mzin. nebo zahr. Instucí - Varovný inf. systém</t>
  </si>
  <si>
    <t>Příjem z prod. krát. a drob. dlouh. neinv. maj. - Silnice</t>
  </si>
  <si>
    <t>Příjem z prod. krát. a drob. dlouh. neinv. maj. - Sběr a zprac. druh. surovin</t>
  </si>
  <si>
    <t>Ost. přijaté vratky transf. - poř. zach. a obnova hodnot MK, nár. a hist. pověd.</t>
  </si>
  <si>
    <t>Odvody přísp. org. - Tereza p.o.</t>
  </si>
  <si>
    <t>Přijaté neinv. přísp. a náhrady - Využívání a zneškod. komunál. odpadů</t>
  </si>
  <si>
    <t>Příjem z prodeje ost. nemovit, věcí a jejich částí - Pitná voda</t>
  </si>
  <si>
    <t>Požární ochrana - profesionální část</t>
  </si>
  <si>
    <t>Ost. činnosti  ochraně přírody a krajiny</t>
  </si>
  <si>
    <t>Ost. činnosti souvis. se službami pro fyz. os.</t>
  </si>
  <si>
    <t>Hudební činnost</t>
  </si>
  <si>
    <t>Ost. příjmy z fin. vypořádání od jiných rozp. - finanční vypořádání</t>
  </si>
  <si>
    <t xml:space="preserve">Neinv. přij. transf. z kraje - ZŠ a MŠ - potravinová pomoc dětem v soc. nouzi </t>
  </si>
  <si>
    <t>Neinv. přij. transfery od krajů - Badatelská výuka - ZŠ Kpt. Nálepky 7</t>
  </si>
  <si>
    <t>Příjem z ost. odvodů přísp. org. - Tereza p.o.</t>
  </si>
  <si>
    <t>Domovy pro osoby se zdr. post. a domovy se zvl. režimem</t>
  </si>
  <si>
    <t>Ost. neinv. přij. transfery ze SR - IROP - Lávka Včelínek</t>
  </si>
  <si>
    <t>Odvod hotovosti za vybrané PB - Ost. správa v prům., stavebnictví, obchodu a službách</t>
  </si>
  <si>
    <t>Neinv. přij. transfery od krajů -Domov se zvl. Režimem</t>
  </si>
  <si>
    <t>Ost. příjmy z výnosů fin. majetku</t>
  </si>
  <si>
    <t>Aktivní politika zaměstnanosti j. n.</t>
  </si>
  <si>
    <t xml:space="preserve">                    Tabulka doplňujících ukazatelů za období 5/2026</t>
  </si>
  <si>
    <t>Ost. neinv. přijaté transfery ze SR - projekt ,,Šance pro všechny"</t>
  </si>
  <si>
    <t>Neinv. přijaté transfery od krajů - Cyklostezky</t>
  </si>
  <si>
    <t>Investič. příj. transfery od krajů - Lávka nad splavem</t>
  </si>
  <si>
    <t>17519</t>
  </si>
  <si>
    <t>90504</t>
  </si>
  <si>
    <t>17527</t>
  </si>
  <si>
    <t>Přijaté neinv. přísp. a náhrady - Sběr a svoz komunálních odpadů</t>
  </si>
  <si>
    <t>7001</t>
  </si>
  <si>
    <t>Ost. neinv. přij. transf. ze SR - ,,Oprava válečného hrobu obětí 2. svět. války"</t>
  </si>
  <si>
    <t>Příjmy z poskytování služeb a výrobků-Provozovna WC</t>
  </si>
  <si>
    <t>Ost. záležitosti kultury, církví a sděl. prostř. - neinv. transfery práv. os.</t>
  </si>
  <si>
    <t xml:space="preserve">REZERVA MĚSTA  U ORJ 110 - ODBOR EKONOMICKÝ                        § 6409 pol. 5901 </t>
  </si>
  <si>
    <t>RM</t>
  </si>
  <si>
    <t>Dne</t>
  </si>
  <si>
    <t>Účel</t>
  </si>
  <si>
    <t>neinv.</t>
  </si>
  <si>
    <t>inv.</t>
  </si>
  <si>
    <t>Schválený rozpočet -  nespecifikované rezervy § 6409, pol. 5901</t>
  </si>
  <si>
    <t>110 OEK</t>
  </si>
  <si>
    <t>Pojistné na zákoné pojištění odpovědnosti za škodu při prac. úrazu nebo nemoci z povolání</t>
  </si>
  <si>
    <t>030 OKT</t>
  </si>
  <si>
    <t>Sml. o zajištění podpory a poskytování služeb ELKO komunikace (9 plateb v r. 2026)</t>
  </si>
  <si>
    <t>Vratky transferů v veř. rozpočtů - projekt NPO ZŠ Na Valtické</t>
  </si>
  <si>
    <t>Smlouva o spolupráci Post Bellum (RM č. 74)</t>
  </si>
  <si>
    <t>Vratka z vypořádání projektu NPO ZŠ Na Valtické (použito na zaplacení vratky 28.1.2026)</t>
  </si>
  <si>
    <t>Krát. fin. výpomoc ZŠ Jana Noháče na realizace projektu školní hřiště (po obdržení dotace bude vráceno zpět do rezervy)</t>
  </si>
  <si>
    <t>Podíl města v rámci dotace ,,Pagery pro seniory 2026"</t>
  </si>
  <si>
    <t>090 MP</t>
  </si>
  <si>
    <t>Podíl města v rámci dotace ,,Forenzní identifikační značení 2026"</t>
  </si>
  <si>
    <t>Provedení projektové dokumentace elektroinstalace a hromosvodů pro ZŠ a MŠ</t>
  </si>
  <si>
    <t>Projekt Domovník-preventista 4/2026-3/2026 (navýšení mezd)</t>
  </si>
  <si>
    <t>120 OM</t>
  </si>
  <si>
    <t>Darovací sml. pro obec Lednice - Provoz historických vlaků (ZM č. 35)</t>
  </si>
  <si>
    <t>Dopravní značení - havárie kanalizace Městská knhovna Břeclav</t>
  </si>
  <si>
    <t>Pořízení DHM do kulturních domů</t>
  </si>
  <si>
    <t>Projektová dokumentace elektroinst. a hromosvodů pro ZŠ Komenského</t>
  </si>
  <si>
    <t>Stav k 31.05.2026</t>
  </si>
  <si>
    <t>Dosud neprovedené změny rozpočtu - rezervováno</t>
  </si>
  <si>
    <t>Projektová dokumentace elektroinst. a hromosvodů pro Knihovnu Břeclav</t>
  </si>
  <si>
    <t>Uložení odvodu z inv. fondu Technické služby Břeclav (RM č. 81)</t>
  </si>
  <si>
    <t>Oprava kanalizace před Knihovnou Břeclav</t>
  </si>
  <si>
    <t>120 OEK</t>
  </si>
  <si>
    <t>ZAPOJENÍ PROSTŘEDKŮ TŘ. 8 - FINANCOVÁNÍ (pol. 8115 u ORJ 110 OEK)</t>
  </si>
  <si>
    <t xml:space="preserve">    (v tis. Kč)</t>
  </si>
  <si>
    <t>Poznámka</t>
  </si>
  <si>
    <t xml:space="preserve">Schválený rozpočet 2026 - změna stavu peněž. prostř. na bank. účtech - zapojení do rozpočtu </t>
  </si>
  <si>
    <t>1.</t>
  </si>
  <si>
    <t>Nevyčerpané fin. prostředky z r. 2025 - projekt ,,eGovernment"</t>
  </si>
  <si>
    <t>Navýšení rozpočtu u příjmu Souhrnný dotační vztah k SR (příspěvek na výkon st. správy pro r. 2026)</t>
  </si>
  <si>
    <t>Neinv. dotace u JmK ..Noc kultury" (průtok - vyplaceno až v r. 2026)</t>
  </si>
  <si>
    <t>Nedofinancované inv. akce r. 2025</t>
  </si>
  <si>
    <t>070 ORI</t>
  </si>
  <si>
    <t>Technické zhodnocení na Domě školství</t>
  </si>
  <si>
    <t>Neinv. dotace - Změna č.4 územního plánu Břeclav</t>
  </si>
  <si>
    <t>Neinv. dotace - Změna č.4 územního plánu Břeclav - je již narozpočtováno na příjmech ORJ 070 ORI</t>
  </si>
  <si>
    <t>Doplatek dotace na volby do Poslanecké sněmovny Parlamentu ČR v r. 2025</t>
  </si>
  <si>
    <t>Navýšení rozpočtu na mzdové náklady projektu ,,Podpora zaměstnanosti znevýhodněných osob v Břeclavi"</t>
  </si>
  <si>
    <t>010 TS</t>
  </si>
  <si>
    <t>Navýšení rozpočtu na inv. akci ,,Domov seniorů - pavilon C - dodatek č. 1</t>
  </si>
  <si>
    <t>JSDH St. Břeclav - dovybavení vozidla Tatra 815-7 CAS 20</t>
  </si>
  <si>
    <t xml:space="preserve">Doplnění fin. prostředků - komunální služby a územní rozvoj j.n. </t>
  </si>
  <si>
    <t>Oprava příjmu dle členění ÚZ, PJ a nástroj  do výše dotace</t>
  </si>
  <si>
    <t>Inv. půjčené prostředky pro PO - Technické služby (RM č. 71)</t>
  </si>
  <si>
    <t>Dorovnání rozpočtu u org. složky TS</t>
  </si>
  <si>
    <t>Vyprošťovací zařízení pro HZS JmK</t>
  </si>
  <si>
    <t>Dorovnání rozpočtu u org. složky TS u projektu ,,Podpora zaměstnatelnosti znevýhodněných osob v Břeclavi"</t>
  </si>
  <si>
    <t>Dorozpočtováno do výše čerpání úvěru dle skutečnosti</t>
  </si>
  <si>
    <t xml:space="preserve"> Přijetí neinv. dotace SPOD ex-ante pro rok 2026 - dorozpočtováno do výše obdržené dotace (je již zapojeno v rozpočtu r. 2026)</t>
  </si>
  <si>
    <t>020 OSV</t>
  </si>
  <si>
    <t>Domov seniorů pavilon C - dodatek č. 2 - vícepráce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</si>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</sst>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name val="Arial CE"/>
      <family val="2"/>
      <charset val="238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Arial"/>
      <family val="2"/>
    </font>
    <font>
      <b/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3"/>
      <name val="Arial"/>
      <family val="2"/>
    </font>
    <font>
      <sz val="13"/>
      <name val="Arial"/>
      <family val="2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1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10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13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2" borderId="17" xfId="0" applyFont="1" applyFill="1" applyBorder="1"/>
    <xf numFmtId="0" fontId="3" fillId="2" borderId="16" xfId="0" applyFont="1" applyFill="1" applyBorder="1" applyAlignment="1">
      <alignment horizontal="center"/>
    </xf>
    <xf numFmtId="4" fontId="2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7" fillId="0" borderId="14" xfId="0" applyFont="1" applyBorder="1"/>
    <xf numFmtId="0" fontId="7" fillId="0" borderId="12" xfId="0" applyFont="1" applyBorder="1"/>
    <xf numFmtId="0" fontId="3" fillId="0" borderId="9" xfId="0" applyFont="1" applyBorder="1"/>
    <xf numFmtId="0" fontId="6" fillId="0" borderId="9" xfId="0" applyFont="1" applyBorder="1"/>
    <xf numFmtId="0" fontId="6" fillId="0" borderId="4" xfId="0" applyFont="1" applyBorder="1"/>
    <xf numFmtId="0" fontId="3" fillId="0" borderId="4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0" xfId="0" applyFont="1" applyBorder="1"/>
    <xf numFmtId="0" fontId="7" fillId="0" borderId="20" xfId="0" applyFont="1" applyBorder="1"/>
    <xf numFmtId="0" fontId="6" fillId="0" borderId="9" xfId="1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9" xfId="0" applyFont="1" applyBorder="1" applyAlignment="1">
      <alignment wrapText="1"/>
    </xf>
    <xf numFmtId="0" fontId="6" fillId="3" borderId="0" xfId="0" applyFont="1" applyFill="1"/>
    <xf numFmtId="4" fontId="6" fillId="3" borderId="14" xfId="0" applyNumberFormat="1" applyFont="1" applyFill="1" applyBorder="1"/>
    <xf numFmtId="4" fontId="6" fillId="3" borderId="9" xfId="0" applyNumberFormat="1" applyFont="1" applyFill="1" applyBorder="1"/>
    <xf numFmtId="4" fontId="6" fillId="3" borderId="12" xfId="0" applyNumberFormat="1" applyFont="1" applyFill="1" applyBorder="1"/>
    <xf numFmtId="4" fontId="6" fillId="3" borderId="0" xfId="0" applyNumberFormat="1" applyFont="1" applyFill="1"/>
    <xf numFmtId="0" fontId="6" fillId="3" borderId="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7" fillId="3" borderId="9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right"/>
    </xf>
    <xf numFmtId="0" fontId="1" fillId="0" borderId="0" xfId="0" applyFont="1"/>
    <xf numFmtId="4" fontId="1" fillId="3" borderId="0" xfId="0" applyNumberFormat="1" applyFont="1" applyFill="1"/>
    <xf numFmtId="0" fontId="1" fillId="3" borderId="0" xfId="0" applyFont="1" applyFill="1"/>
    <xf numFmtId="0" fontId="14" fillId="3" borderId="0" xfId="0" applyFont="1" applyFill="1"/>
    <xf numFmtId="0" fontId="9" fillId="3" borderId="0" xfId="0" applyFont="1" applyFill="1"/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3" xfId="0" applyFont="1" applyFill="1" applyBorder="1"/>
    <xf numFmtId="0" fontId="6" fillId="3" borderId="14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4" fontId="6" fillId="3" borderId="21" xfId="0" applyNumberFormat="1" applyFont="1" applyFill="1" applyBorder="1"/>
    <xf numFmtId="4" fontId="4" fillId="3" borderId="0" xfId="0" applyNumberFormat="1" applyFont="1" applyFill="1"/>
    <xf numFmtId="0" fontId="6" fillId="0" borderId="12" xfId="0" applyFont="1" applyBorder="1"/>
    <xf numFmtId="0" fontId="2" fillId="3" borderId="9" xfId="0" applyFont="1" applyFill="1" applyBorder="1"/>
    <xf numFmtId="4" fontId="2" fillId="3" borderId="20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2" fillId="3" borderId="20" xfId="0" applyFont="1" applyFill="1" applyBorder="1"/>
    <xf numFmtId="0" fontId="3" fillId="0" borderId="2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2" fillId="3" borderId="14" xfId="0" applyFont="1" applyFill="1" applyBorder="1"/>
    <xf numFmtId="0" fontId="2" fillId="3" borderId="21" xfId="0" applyFont="1" applyFill="1" applyBorder="1"/>
    <xf numFmtId="0" fontId="2" fillId="3" borderId="0" xfId="0" applyFont="1" applyFill="1"/>
    <xf numFmtId="4" fontId="2" fillId="3" borderId="0" xfId="0" applyNumberFormat="1" applyFont="1" applyFill="1"/>
    <xf numFmtId="0" fontId="6" fillId="3" borderId="19" xfId="0" applyFont="1" applyFill="1" applyBorder="1"/>
    <xf numFmtId="0" fontId="6" fillId="3" borderId="19" xfId="0" applyFont="1" applyFill="1" applyBorder="1" applyAlignment="1">
      <alignment horizontal="center"/>
    </xf>
    <xf numFmtId="0" fontId="2" fillId="3" borderId="19" xfId="0" applyFont="1" applyFill="1" applyBorder="1"/>
    <xf numFmtId="4" fontId="2" fillId="3" borderId="19" xfId="0" applyNumberFormat="1" applyFont="1" applyFill="1" applyBorder="1"/>
    <xf numFmtId="0" fontId="6" fillId="3" borderId="28" xfId="0" applyFont="1" applyFill="1" applyBorder="1"/>
    <xf numFmtId="0" fontId="6" fillId="3" borderId="28" xfId="0" applyFont="1" applyFill="1" applyBorder="1" applyAlignment="1">
      <alignment horizontal="center"/>
    </xf>
    <xf numFmtId="0" fontId="2" fillId="3" borderId="28" xfId="0" applyFont="1" applyFill="1" applyBorder="1"/>
    <xf numFmtId="4" fontId="2" fillId="3" borderId="28" xfId="0" applyNumberFormat="1" applyFont="1" applyFill="1" applyBorder="1"/>
    <xf numFmtId="0" fontId="6" fillId="3" borderId="6" xfId="0" applyFont="1" applyFill="1" applyBorder="1"/>
    <xf numFmtId="0" fontId="18" fillId="3" borderId="0" xfId="0" applyFont="1" applyFill="1"/>
    <xf numFmtId="0" fontId="6" fillId="2" borderId="1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6" xfId="0" applyFont="1" applyFill="1" applyBorder="1"/>
    <xf numFmtId="4" fontId="6" fillId="0" borderId="9" xfId="0" applyNumberFormat="1" applyFont="1" applyBorder="1"/>
    <xf numFmtId="4" fontId="7" fillId="5" borderId="9" xfId="0" applyNumberFormat="1" applyFont="1" applyFill="1" applyBorder="1"/>
    <xf numFmtId="0" fontId="2" fillId="2" borderId="18" xfId="0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5" fillId="0" borderId="9" xfId="0" applyFont="1" applyBorder="1"/>
    <xf numFmtId="0" fontId="10" fillId="0" borderId="14" xfId="0" applyFont="1" applyBorder="1" applyAlignment="1">
      <alignment horizontal="left"/>
    </xf>
    <xf numFmtId="4" fontId="7" fillId="5" borderId="12" xfId="0" applyNumberFormat="1" applyFont="1" applyFill="1" applyBorder="1"/>
    <xf numFmtId="4" fontId="6" fillId="0" borderId="12" xfId="0" applyNumberFormat="1" applyFont="1" applyBorder="1"/>
    <xf numFmtId="49" fontId="2" fillId="2" borderId="16" xfId="0" applyNumberFormat="1" applyFont="1" applyFill="1" applyBorder="1" applyAlignment="1">
      <alignment horizontal="center"/>
    </xf>
    <xf numFmtId="0" fontId="3" fillId="3" borderId="0" xfId="0" applyFont="1" applyFill="1"/>
    <xf numFmtId="4" fontId="7" fillId="3" borderId="0" xfId="0" applyNumberFormat="1" applyFont="1" applyFill="1"/>
    <xf numFmtId="0" fontId="7" fillId="3" borderId="0" xfId="0" applyFont="1" applyFill="1"/>
    <xf numFmtId="0" fontId="5" fillId="0" borderId="24" xfId="0" applyFont="1" applyBorder="1"/>
    <xf numFmtId="0" fontId="5" fillId="0" borderId="14" xfId="0" applyFont="1" applyBorder="1"/>
    <xf numFmtId="0" fontId="8" fillId="0" borderId="29" xfId="0" applyFont="1" applyBorder="1"/>
    <xf numFmtId="0" fontId="5" fillId="0" borderId="21" xfId="0" applyFont="1" applyBorder="1"/>
    <xf numFmtId="0" fontId="3" fillId="0" borderId="22" xfId="0" applyFont="1" applyBorder="1"/>
    <xf numFmtId="0" fontId="6" fillId="3" borderId="21" xfId="0" applyFont="1" applyFill="1" applyBorder="1"/>
    <xf numFmtId="0" fontId="6" fillId="3" borderId="14" xfId="0" applyFont="1" applyFill="1" applyBorder="1" applyAlignment="1">
      <alignment horizontal="right"/>
    </xf>
    <xf numFmtId="0" fontId="6" fillId="5" borderId="21" xfId="0" applyFont="1" applyFill="1" applyBorder="1"/>
    <xf numFmtId="0" fontId="6" fillId="5" borderId="9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0" fontId="6" fillId="3" borderId="13" xfId="0" applyFont="1" applyFill="1" applyBorder="1"/>
    <xf numFmtId="0" fontId="6" fillId="3" borderId="13" xfId="0" applyFont="1" applyFill="1" applyBorder="1" applyAlignment="1">
      <alignment horizontal="center"/>
    </xf>
    <xf numFmtId="4" fontId="6" fillId="3" borderId="13" xfId="0" applyNumberFormat="1" applyFont="1" applyFill="1" applyBorder="1"/>
    <xf numFmtId="0" fontId="17" fillId="3" borderId="20" xfId="0" applyFont="1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4" fillId="0" borderId="0" xfId="0" applyFont="1"/>
    <xf numFmtId="0" fontId="23" fillId="0" borderId="0" xfId="0" applyFont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26" fillId="0" borderId="32" xfId="0" applyFont="1" applyBorder="1"/>
    <xf numFmtId="4" fontId="26" fillId="0" borderId="3" xfId="0" applyNumberFormat="1" applyFont="1" applyBorder="1"/>
    <xf numFmtId="0" fontId="26" fillId="0" borderId="33" xfId="0" applyFont="1" applyBorder="1"/>
    <xf numFmtId="4" fontId="26" fillId="0" borderId="4" xfId="0" applyNumberFormat="1" applyFont="1" applyBorder="1"/>
    <xf numFmtId="0" fontId="26" fillId="0" borderId="34" xfId="0" applyFont="1" applyBorder="1"/>
    <xf numFmtId="0" fontId="24" fillId="0" borderId="35" xfId="0" applyFont="1" applyBorder="1"/>
    <xf numFmtId="4" fontId="24" fillId="0" borderId="5" xfId="0" applyNumberFormat="1" applyFont="1" applyBorder="1"/>
    <xf numFmtId="0" fontId="26" fillId="0" borderId="36" xfId="0" applyFont="1" applyBorder="1"/>
    <xf numFmtId="4" fontId="26" fillId="0" borderId="6" xfId="0" applyNumberFormat="1" applyFont="1" applyBorder="1"/>
    <xf numFmtId="0" fontId="24" fillId="0" borderId="37" xfId="0" applyFont="1" applyBorder="1"/>
    <xf numFmtId="4" fontId="24" fillId="0" borderId="3" xfId="0" applyNumberFormat="1" applyFont="1" applyBorder="1"/>
    <xf numFmtId="0" fontId="24" fillId="0" borderId="38" xfId="0" applyFont="1" applyBorder="1"/>
    <xf numFmtId="4" fontId="24" fillId="0" borderId="6" xfId="0" applyNumberFormat="1" applyFont="1" applyBorder="1"/>
    <xf numFmtId="0" fontId="24" fillId="0" borderId="39" xfId="0" applyFont="1" applyBorder="1"/>
    <xf numFmtId="4" fontId="24" fillId="0" borderId="8" xfId="0" applyNumberFormat="1" applyFont="1" applyBorder="1"/>
    <xf numFmtId="0" fontId="26" fillId="0" borderId="0" xfId="0" applyFont="1"/>
    <xf numFmtId="4" fontId="2" fillId="3" borderId="9" xfId="0" applyNumberFormat="1" applyFont="1" applyFill="1" applyBorder="1" applyAlignment="1">
      <alignment horizontal="center"/>
    </xf>
    <xf numFmtId="4" fontId="2" fillId="4" borderId="21" xfId="0" applyNumberFormat="1" applyFont="1" applyFill="1" applyBorder="1" applyAlignment="1">
      <alignment horizontal="center"/>
    </xf>
    <xf numFmtId="4" fontId="2" fillId="4" borderId="9" xfId="0" applyNumberFormat="1" applyFont="1" applyFill="1" applyBorder="1" applyAlignment="1">
      <alignment horizontal="center"/>
    </xf>
    <xf numFmtId="4" fontId="6" fillId="4" borderId="9" xfId="0" applyNumberFormat="1" applyFont="1" applyFill="1" applyBorder="1"/>
    <xf numFmtId="4" fontId="6" fillId="4" borderId="13" xfId="0" applyNumberFormat="1" applyFont="1" applyFill="1" applyBorder="1"/>
    <xf numFmtId="4" fontId="6" fillId="4" borderId="12" xfId="0" applyNumberFormat="1" applyFont="1" applyFill="1" applyBorder="1"/>
    <xf numFmtId="4" fontId="2" fillId="4" borderId="20" xfId="0" applyNumberFormat="1" applyFont="1" applyFill="1" applyBorder="1"/>
    <xf numFmtId="4" fontId="16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6" fillId="4" borderId="21" xfId="0" applyNumberFormat="1" applyFont="1" applyFill="1" applyBorder="1"/>
    <xf numFmtId="4" fontId="6" fillId="4" borderId="14" xfId="0" applyNumberFormat="1" applyFont="1" applyFill="1" applyBorder="1"/>
    <xf numFmtId="4" fontId="6" fillId="4" borderId="9" xfId="0" applyNumberFormat="1" applyFont="1" applyFill="1" applyBorder="1" applyAlignment="1">
      <alignment horizontal="right"/>
    </xf>
    <xf numFmtId="4" fontId="2" fillId="0" borderId="0" xfId="0" applyNumberFormat="1" applyFont="1"/>
    <xf numFmtId="4" fontId="2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horizontal="right"/>
    </xf>
    <xf numFmtId="4" fontId="5" fillId="0" borderId="0" xfId="0" applyNumberFormat="1" applyFont="1"/>
    <xf numFmtId="4" fontId="9" fillId="0" borderId="0" xfId="0" applyNumberFormat="1" applyFont="1"/>
    <xf numFmtId="4" fontId="5" fillId="5" borderId="9" xfId="0" applyNumberFormat="1" applyFont="1" applyFill="1" applyBorder="1"/>
    <xf numFmtId="4" fontId="2" fillId="5" borderId="20" xfId="0" applyNumberFormat="1" applyFont="1" applyFill="1" applyBorder="1"/>
    <xf numFmtId="4" fontId="5" fillId="5" borderId="24" xfId="0" applyNumberFormat="1" applyFont="1" applyFill="1" applyBorder="1"/>
    <xf numFmtId="4" fontId="5" fillId="5" borderId="21" xfId="0" applyNumberFormat="1" applyFont="1" applyFill="1" applyBorder="1"/>
    <xf numFmtId="4" fontId="5" fillId="5" borderId="14" xfId="0" applyNumberFormat="1" applyFont="1" applyFill="1" applyBorder="1"/>
    <xf numFmtId="4" fontId="7" fillId="0" borderId="0" xfId="0" applyNumberFormat="1" applyFont="1"/>
    <xf numFmtId="4" fontId="7" fillId="0" borderId="22" xfId="0" applyNumberFormat="1" applyFont="1" applyBorder="1"/>
    <xf numFmtId="4" fontId="7" fillId="0" borderId="20" xfId="0" applyNumberFormat="1" applyFont="1" applyBorder="1"/>
    <xf numFmtId="4" fontId="3" fillId="0" borderId="20" xfId="0" applyNumberFormat="1" applyFont="1" applyBorder="1"/>
    <xf numFmtId="4" fontId="2" fillId="3" borderId="21" xfId="0" applyNumberFormat="1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right"/>
    </xf>
    <xf numFmtId="49" fontId="2" fillId="2" borderId="16" xfId="1" applyNumberFormat="1" applyFont="1" applyFill="1" applyBorder="1" applyAlignment="1">
      <alignment horizontal="center"/>
    </xf>
    <xf numFmtId="4" fontId="7" fillId="0" borderId="14" xfId="0" applyNumberFormat="1" applyFont="1" applyBorder="1"/>
    <xf numFmtId="4" fontId="7" fillId="4" borderId="14" xfId="0" applyNumberFormat="1" applyFont="1" applyFill="1" applyBorder="1"/>
    <xf numFmtId="4" fontId="7" fillId="5" borderId="14" xfId="0" applyNumberFormat="1" applyFont="1" applyFill="1" applyBorder="1"/>
    <xf numFmtId="0" fontId="2" fillId="0" borderId="9" xfId="0" applyFont="1" applyBorder="1"/>
    <xf numFmtId="4" fontId="8" fillId="0" borderId="14" xfId="0" applyNumberFormat="1" applyFont="1" applyBorder="1"/>
    <xf numFmtId="4" fontId="7" fillId="4" borderId="9" xfId="0" applyNumberFormat="1" applyFont="1" applyFill="1" applyBorder="1"/>
    <xf numFmtId="4" fontId="7" fillId="0" borderId="9" xfId="0" applyNumberFormat="1" applyFont="1" applyBorder="1"/>
    <xf numFmtId="4" fontId="7" fillId="0" borderId="12" xfId="0" applyNumberFormat="1" applyFont="1" applyBorder="1"/>
    <xf numFmtId="4" fontId="7" fillId="4" borderId="12" xfId="0" applyNumberFormat="1" applyFont="1" applyFill="1" applyBorder="1"/>
    <xf numFmtId="0" fontId="7" fillId="0" borderId="22" xfId="0" applyFont="1" applyBorder="1"/>
    <xf numFmtId="4" fontId="17" fillId="3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6" xfId="1" applyNumberFormat="1" applyFont="1" applyFill="1" applyBorder="1" applyAlignment="1">
      <alignment horizontal="center"/>
    </xf>
    <xf numFmtId="4" fontId="17" fillId="3" borderId="28" xfId="0" applyNumberFormat="1" applyFont="1" applyFill="1" applyBorder="1" applyAlignment="1">
      <alignment horizontal="right"/>
    </xf>
    <xf numFmtId="4" fontId="13" fillId="3" borderId="0" xfId="0" applyNumberFormat="1" applyFont="1" applyFill="1" applyAlignment="1">
      <alignment horizontal="center"/>
    </xf>
    <xf numFmtId="0" fontId="6" fillId="3" borderId="9" xfId="0" applyFont="1" applyFill="1" applyBorder="1" applyAlignment="1">
      <alignment horizontal="right"/>
    </xf>
    <xf numFmtId="4" fontId="6" fillId="5" borderId="9" xfId="0" applyNumberFormat="1" applyFont="1" applyFill="1" applyBorder="1"/>
    <xf numFmtId="4" fontId="28" fillId="0" borderId="8" xfId="0" applyNumberFormat="1" applyFont="1" applyBorder="1" applyAlignment="1">
      <alignment horizontal="left" vertical="center"/>
    </xf>
    <xf numFmtId="0" fontId="28" fillId="0" borderId="10" xfId="0" applyFont="1" applyBorder="1"/>
    <xf numFmtId="0" fontId="28" fillId="0" borderId="20" xfId="0" applyFont="1" applyBorder="1" applyAlignment="1">
      <alignment vertical="center"/>
    </xf>
    <xf numFmtId="0" fontId="28" fillId="0" borderId="10" xfId="0" applyFont="1" applyBorder="1" applyAlignment="1">
      <alignment horizontal="center"/>
    </xf>
    <xf numFmtId="4" fontId="28" fillId="3" borderId="10" xfId="0" applyNumberFormat="1" applyFont="1" applyFill="1" applyBorder="1" applyAlignment="1">
      <alignment vertical="center"/>
    </xf>
    <xf numFmtId="0" fontId="29" fillId="0" borderId="0" xfId="0" applyFont="1"/>
    <xf numFmtId="0" fontId="6" fillId="3" borderId="2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30" fillId="3" borderId="10" xfId="0" applyFont="1" applyFill="1" applyBorder="1"/>
    <xf numFmtId="0" fontId="30" fillId="3" borderId="10" xfId="0" applyFont="1" applyFill="1" applyBorder="1" applyAlignment="1">
      <alignment horizontal="center"/>
    </xf>
    <xf numFmtId="0" fontId="31" fillId="3" borderId="23" xfId="0" applyFont="1" applyFill="1" applyBorder="1" applyAlignment="1">
      <alignment vertical="center"/>
    </xf>
    <xf numFmtId="4" fontId="31" fillId="0" borderId="10" xfId="0" applyNumberFormat="1" applyFont="1" applyBorder="1" applyAlignment="1">
      <alignment vertical="center"/>
    </xf>
    <xf numFmtId="0" fontId="30" fillId="3" borderId="0" xfId="0" applyFont="1" applyFill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9" fillId="0" borderId="9" xfId="0" applyFont="1" applyBorder="1"/>
    <xf numFmtId="0" fontId="3" fillId="0" borderId="14" xfId="0" applyFont="1" applyBorder="1" applyAlignment="1">
      <alignment horizontal="left"/>
    </xf>
    <xf numFmtId="0" fontId="9" fillId="0" borderId="14" xfId="0" applyFont="1" applyBorder="1"/>
    <xf numFmtId="0" fontId="7" fillId="0" borderId="15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2" fillId="0" borderId="12" xfId="0" applyFont="1" applyBorder="1"/>
    <xf numFmtId="4" fontId="8" fillId="0" borderId="13" xfId="0" applyNumberFormat="1" applyFont="1" applyBorder="1"/>
    <xf numFmtId="4" fontId="3" fillId="4" borderId="20" xfId="0" applyNumberFormat="1" applyFont="1" applyFill="1" applyBorder="1"/>
    <xf numFmtId="4" fontId="3" fillId="5" borderId="20" xfId="0" applyNumberFormat="1" applyFont="1" applyFill="1" applyBorder="1"/>
    <xf numFmtId="49" fontId="6" fillId="0" borderId="3" xfId="0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6" fillId="0" borderId="16" xfId="0" applyFont="1" applyBorder="1"/>
    <xf numFmtId="0" fontId="6" fillId="3" borderId="16" xfId="0" applyFont="1" applyFill="1" applyBorder="1"/>
    <xf numFmtId="4" fontId="2" fillId="5" borderId="10" xfId="0" applyNumberFormat="1" applyFont="1" applyFill="1" applyBorder="1"/>
    <xf numFmtId="0" fontId="6" fillId="5" borderId="14" xfId="0" applyFont="1" applyFill="1" applyBorder="1"/>
    <xf numFmtId="4" fontId="6" fillId="4" borderId="0" xfId="0" applyNumberFormat="1" applyFont="1" applyFill="1"/>
    <xf numFmtId="49" fontId="6" fillId="0" borderId="12" xfId="1" applyNumberFormat="1" applyFont="1" applyBorder="1" applyAlignment="1">
      <alignment horizontal="right"/>
    </xf>
    <xf numFmtId="4" fontId="27" fillId="0" borderId="3" xfId="0" applyNumberFormat="1" applyFont="1" applyBorder="1"/>
    <xf numFmtId="0" fontId="27" fillId="0" borderId="3" xfId="0" applyFont="1" applyBorder="1"/>
    <xf numFmtId="4" fontId="27" fillId="0" borderId="4" xfId="0" applyNumberFormat="1" applyFont="1" applyBorder="1"/>
    <xf numFmtId="0" fontId="25" fillId="0" borderId="15" xfId="0" applyFont="1" applyBorder="1"/>
    <xf numFmtId="0" fontId="25" fillId="0" borderId="6" xfId="0" applyFont="1" applyBorder="1"/>
    <xf numFmtId="0" fontId="25" fillId="0" borderId="8" xfId="0" applyFont="1" applyBorder="1"/>
    <xf numFmtId="4" fontId="0" fillId="0" borderId="0" xfId="0" applyNumberFormat="1"/>
    <xf numFmtId="0" fontId="24" fillId="6" borderId="40" xfId="0" applyFont="1" applyFill="1" applyBorder="1" applyAlignment="1">
      <alignment horizontal="center" vertical="center"/>
    </xf>
    <xf numFmtId="0" fontId="24" fillId="6" borderId="41" xfId="0" applyFont="1" applyFill="1" applyBorder="1" applyAlignment="1">
      <alignment horizontal="center" vertical="center"/>
    </xf>
    <xf numFmtId="4" fontId="27" fillId="0" borderId="42" xfId="0" applyNumberFormat="1" applyFont="1" applyBorder="1"/>
    <xf numFmtId="4" fontId="27" fillId="0" borderId="29" xfId="0" applyNumberFormat="1" applyFont="1" applyBorder="1"/>
    <xf numFmtId="4" fontId="27" fillId="0" borderId="43" xfId="0" applyNumberFormat="1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4" fontId="6" fillId="5" borderId="0" xfId="0" applyNumberFormat="1" applyFont="1" applyFill="1"/>
    <xf numFmtId="0" fontId="22" fillId="0" borderId="0" xfId="0" applyFont="1" applyAlignment="1">
      <alignment horizontal="center"/>
    </xf>
    <xf numFmtId="0" fontId="19" fillId="0" borderId="0" xfId="0" applyFont="1"/>
    <xf numFmtId="0" fontId="0" fillId="0" borderId="0" xfId="0"/>
    <xf numFmtId="0" fontId="24" fillId="6" borderId="30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3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0" fillId="0" borderId="0" xfId="1" applyFont="1"/>
    <xf numFmtId="0" fontId="3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4" fillId="0" borderId="0" xfId="5" applyFont="1" applyAlignment="1">
      <alignment horizontal="center"/>
    </xf>
    <xf numFmtId="0" fontId="1" fillId="0" borderId="0" xfId="5"/>
    <xf numFmtId="0" fontId="4" fillId="0" borderId="0" xfId="5" applyFont="1" applyAlignment="1">
      <alignment horizontal="center"/>
    </xf>
    <xf numFmtId="0" fontId="4" fillId="0" borderId="48" xfId="5" applyFont="1" applyBorder="1" applyAlignment="1">
      <alignment horizontal="right"/>
    </xf>
    <xf numFmtId="0" fontId="4" fillId="2" borderId="9" xfId="5" applyFont="1" applyFill="1" applyBorder="1" applyAlignment="1">
      <alignment horizontal="center"/>
    </xf>
    <xf numFmtId="0" fontId="4" fillId="6" borderId="9" xfId="5" applyFont="1" applyFill="1" applyBorder="1" applyAlignment="1">
      <alignment horizontal="center"/>
    </xf>
    <xf numFmtId="1" fontId="1" fillId="0" borderId="9" xfId="5" applyNumberFormat="1" applyBorder="1"/>
    <xf numFmtId="0" fontId="1" fillId="0" borderId="9" xfId="5" applyBorder="1"/>
    <xf numFmtId="4" fontId="4" fillId="0" borderId="9" xfId="5" applyNumberFormat="1" applyFont="1" applyBorder="1"/>
    <xf numFmtId="0" fontId="4" fillId="0" borderId="9" xfId="5" applyFont="1" applyBorder="1"/>
    <xf numFmtId="0" fontId="4" fillId="0" borderId="9" xfId="5" applyFont="1" applyBorder="1" applyAlignment="1">
      <alignment horizontal="left"/>
    </xf>
    <xf numFmtId="4" fontId="1" fillId="0" borderId="9" xfId="5" applyNumberFormat="1" applyBorder="1"/>
    <xf numFmtId="1" fontId="1" fillId="0" borderId="9" xfId="5" applyNumberFormat="1" applyBorder="1" applyAlignment="1">
      <alignment horizontal="center"/>
    </xf>
    <xf numFmtId="14" fontId="1" fillId="0" borderId="9" xfId="5" applyNumberFormat="1" applyBorder="1"/>
    <xf numFmtId="0" fontId="1" fillId="0" borderId="9" xfId="5" applyBorder="1" applyAlignment="1">
      <alignment horizontal="left"/>
    </xf>
    <xf numFmtId="4" fontId="32" fillId="0" borderId="9" xfId="0" applyNumberFormat="1" applyFont="1" applyBorder="1"/>
    <xf numFmtId="0" fontId="1" fillId="0" borderId="9" xfId="0" applyFont="1" applyBorder="1"/>
    <xf numFmtId="0" fontId="32" fillId="0" borderId="9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/>
    <xf numFmtId="0" fontId="32" fillId="0" borderId="9" xfId="0" applyFont="1" applyBorder="1" applyAlignment="1">
      <alignment horizontal="center"/>
    </xf>
    <xf numFmtId="14" fontId="32" fillId="0" borderId="9" xfId="0" applyNumberFormat="1" applyFont="1" applyBorder="1" applyAlignment="1">
      <alignment horizontal="center"/>
    </xf>
    <xf numFmtId="0" fontId="1" fillId="0" borderId="7" xfId="5" applyBorder="1"/>
    <xf numFmtId="0" fontId="33" fillId="0" borderId="9" xfId="0" applyFont="1" applyBorder="1" applyAlignment="1">
      <alignment horizontal="left"/>
    </xf>
    <xf numFmtId="1" fontId="1" fillId="0" borderId="12" xfId="5" applyNumberFormat="1" applyBorder="1" applyAlignment="1">
      <alignment horizontal="center"/>
    </xf>
    <xf numFmtId="14" fontId="1" fillId="0" borderId="12" xfId="5" applyNumberFormat="1" applyBorder="1"/>
    <xf numFmtId="4" fontId="1" fillId="0" borderId="12" xfId="5" applyNumberFormat="1" applyBorder="1"/>
    <xf numFmtId="0" fontId="1" fillId="0" borderId="12" xfId="5" applyBorder="1" applyAlignment="1">
      <alignment horizontal="left"/>
    </xf>
    <xf numFmtId="0" fontId="1" fillId="0" borderId="9" xfId="5" applyBorder="1" applyAlignment="1">
      <alignment horizontal="center"/>
    </xf>
    <xf numFmtId="0" fontId="1" fillId="0" borderId="9" xfId="5" applyBorder="1" applyAlignment="1">
      <alignment wrapText="1"/>
    </xf>
    <xf numFmtId="0" fontId="32" fillId="0" borderId="0" xfId="0" applyFont="1" applyAlignment="1">
      <alignment horizontal="center"/>
    </xf>
    <xf numFmtId="4" fontId="32" fillId="0" borderId="0" xfId="0" applyNumberFormat="1" applyFont="1"/>
    <xf numFmtId="0" fontId="33" fillId="0" borderId="0" xfId="0" applyFont="1" applyAlignment="1">
      <alignment horizontal="center"/>
    </xf>
    <xf numFmtId="0" fontId="33" fillId="2" borderId="9" xfId="0" applyFont="1" applyFill="1" applyBorder="1" applyAlignment="1">
      <alignment horizontal="center"/>
    </xf>
    <xf numFmtId="4" fontId="33" fillId="2" borderId="9" xfId="0" applyNumberFormat="1" applyFont="1" applyFill="1" applyBorder="1" applyAlignment="1">
      <alignment horizontal="center"/>
    </xf>
    <xf numFmtId="0" fontId="33" fillId="0" borderId="0" xfId="0" applyFont="1"/>
    <xf numFmtId="4" fontId="33" fillId="0" borderId="9" xfId="0" applyNumberFormat="1" applyFont="1" applyBorder="1"/>
    <xf numFmtId="0" fontId="32" fillId="0" borderId="9" xfId="0" applyFont="1" applyBorder="1"/>
    <xf numFmtId="4" fontId="33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right"/>
    </xf>
    <xf numFmtId="4" fontId="33" fillId="0" borderId="9" xfId="0" applyNumberFormat="1" applyFont="1" applyBorder="1" applyAlignment="1">
      <alignment horizontal="right"/>
    </xf>
    <xf numFmtId="164" fontId="33" fillId="0" borderId="9" xfId="0" applyNumberFormat="1" applyFont="1" applyBorder="1" applyAlignment="1">
      <alignment horizontal="left"/>
    </xf>
    <xf numFmtId="4" fontId="32" fillId="0" borderId="9" xfId="0" applyNumberFormat="1" applyFont="1" applyBorder="1" applyAlignment="1">
      <alignment horizontal="right"/>
    </xf>
    <xf numFmtId="4" fontId="32" fillId="0" borderId="9" xfId="0" applyNumberFormat="1" applyFont="1" applyBorder="1" applyAlignment="1">
      <alignment horizontal="left"/>
    </xf>
    <xf numFmtId="164" fontId="32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center"/>
    </xf>
    <xf numFmtId="14" fontId="33" fillId="0" borderId="9" xfId="0" applyNumberFormat="1" applyFont="1" applyBorder="1" applyAlignment="1">
      <alignment horizontal="center"/>
    </xf>
    <xf numFmtId="0" fontId="33" fillId="0" borderId="9" xfId="0" applyFont="1" applyBorder="1"/>
    <xf numFmtId="0" fontId="33" fillId="0" borderId="0" xfId="0" applyFont="1" applyAlignment="1">
      <alignment horizontal="left"/>
    </xf>
    <xf numFmtId="1" fontId="32" fillId="0" borderId="9" xfId="0" applyNumberFormat="1" applyFont="1" applyBorder="1" applyAlignment="1">
      <alignment horizontal="center"/>
    </xf>
    <xf numFmtId="14" fontId="32" fillId="0" borderId="9" xfId="0" applyNumberFormat="1" applyFont="1" applyBorder="1" applyAlignment="1">
      <alignment horizontal="left"/>
    </xf>
    <xf numFmtId="0" fontId="32" fillId="2" borderId="9" xfId="0" applyFont="1" applyFill="1" applyBorder="1" applyAlignment="1">
      <alignment horizontal="center"/>
    </xf>
    <xf numFmtId="4" fontId="33" fillId="2" borderId="9" xfId="0" applyNumberFormat="1" applyFont="1" applyFill="1" applyBorder="1"/>
    <xf numFmtId="0" fontId="33" fillId="2" borderId="9" xfId="0" applyFont="1" applyFill="1" applyBorder="1" applyAlignment="1">
      <alignment horizontal="right"/>
    </xf>
    <xf numFmtId="0" fontId="32" fillId="2" borderId="9" xfId="0" applyFont="1" applyFill="1" applyBorder="1"/>
    <xf numFmtId="0" fontId="32" fillId="0" borderId="0" xfId="0" applyFont="1" applyAlignment="1">
      <alignment horizontal="left"/>
    </xf>
    <xf numFmtId="0" fontId="32" fillId="0" borderId="0" xfId="0" applyFont="1"/>
  </cellXfs>
  <cellStyles count="6">
    <cellStyle name="Normální" xfId="0" builtinId="0"/>
    <cellStyle name="normální 2" xfId="1" xr:uid="{00000000-0005-0000-0000-000001000000}"/>
    <cellStyle name="normální 2 2" xfId="4" xr:uid="{00000000-0005-0000-0000-000002000000}"/>
    <cellStyle name="normální 3" xfId="2" xr:uid="{00000000-0005-0000-0000-000003000000}"/>
    <cellStyle name="Normální 4" xfId="3" xr:uid="{00000000-0005-0000-0000-000004000000}"/>
    <cellStyle name="normální_Rezerva 2004 ORJ 110 - k 31102004" xfId="5" xr:uid="{DBF6DE6B-06F5-4227-B591-A7C218575B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B32" sqref="B32"/>
    </sheetView>
  </sheetViews>
  <sheetFormatPr defaultRowHeight="13.2" x14ac:dyDescent="0.25"/>
  <cols>
    <col min="2" max="2" width="30.77734375" customWidth="1"/>
    <col min="3" max="3" width="22" customWidth="1"/>
    <col min="4" max="4" width="21.77734375" customWidth="1"/>
    <col min="5" max="5" width="19.44140625" customWidth="1"/>
    <col min="6" max="6" width="6.77734375" hidden="1" customWidth="1"/>
  </cols>
  <sheetData>
    <row r="1" spans="1:7" x14ac:dyDescent="0.25">
      <c r="A1" s="135"/>
      <c r="B1" s="135"/>
      <c r="C1" s="135"/>
      <c r="D1" s="135"/>
      <c r="E1" s="135"/>
      <c r="F1" s="135"/>
    </row>
    <row r="2" spans="1:7" ht="16.5" customHeight="1" x14ac:dyDescent="0.3">
      <c r="A2" s="136"/>
      <c r="B2" s="137"/>
      <c r="C2" s="135"/>
      <c r="D2" s="135"/>
      <c r="E2" s="135"/>
      <c r="F2" s="135"/>
    </row>
    <row r="3" spans="1:7" ht="15.6" x14ac:dyDescent="0.3">
      <c r="A3" s="136"/>
      <c r="B3" s="136" t="s">
        <v>332</v>
      </c>
      <c r="C3" s="135"/>
      <c r="D3" s="135"/>
      <c r="E3" s="135"/>
      <c r="F3" s="135"/>
    </row>
    <row r="4" spans="1:7" ht="15.6" x14ac:dyDescent="0.3">
      <c r="A4" s="136"/>
      <c r="B4" s="158"/>
      <c r="C4" s="135"/>
      <c r="D4" s="135"/>
      <c r="E4" s="135"/>
      <c r="F4" s="135"/>
    </row>
    <row r="5" spans="1:7" ht="21.75" customHeight="1" x14ac:dyDescent="0.35">
      <c r="A5" s="261" t="s">
        <v>754</v>
      </c>
      <c r="B5" s="262"/>
      <c r="C5" s="263"/>
      <c r="D5" s="263"/>
      <c r="E5" s="263"/>
      <c r="F5" s="135"/>
    </row>
    <row r="6" spans="1:7" ht="15.6" x14ac:dyDescent="0.3">
      <c r="A6" s="3"/>
      <c r="B6" s="22"/>
      <c r="C6" s="22"/>
      <c r="D6" s="22"/>
      <c r="E6" s="22"/>
    </row>
    <row r="7" spans="1:7" ht="15" customHeight="1" thickBot="1" x14ac:dyDescent="0.3">
      <c r="A7" s="138"/>
      <c r="C7" s="139"/>
      <c r="D7" s="139"/>
      <c r="E7" s="139" t="s">
        <v>333</v>
      </c>
    </row>
    <row r="8" spans="1:7" ht="13.8" x14ac:dyDescent="0.25">
      <c r="B8" s="264" t="s">
        <v>334</v>
      </c>
      <c r="C8" s="140" t="s">
        <v>335</v>
      </c>
      <c r="D8" s="140" t="s">
        <v>336</v>
      </c>
      <c r="E8" s="140" t="s">
        <v>0</v>
      </c>
      <c r="F8" s="140" t="s">
        <v>337</v>
      </c>
      <c r="G8" s="251" t="s">
        <v>337</v>
      </c>
    </row>
    <row r="9" spans="1:7" ht="14.4" thickBot="1" x14ac:dyDescent="0.3">
      <c r="B9" s="265"/>
      <c r="C9" s="141" t="s">
        <v>338</v>
      </c>
      <c r="D9" s="141" t="s">
        <v>338</v>
      </c>
      <c r="E9" s="141" t="s">
        <v>338</v>
      </c>
      <c r="F9" s="141" t="s">
        <v>339</v>
      </c>
      <c r="G9" s="252" t="s">
        <v>339</v>
      </c>
    </row>
    <row r="10" spans="1:7" s="2" customFormat="1" ht="16.350000000000001" customHeight="1" thickTop="1" x14ac:dyDescent="0.25">
      <c r="B10" s="143" t="s">
        <v>340</v>
      </c>
      <c r="C10" s="144">
        <v>698925</v>
      </c>
      <c r="D10" s="144">
        <v>696390.3</v>
      </c>
      <c r="E10" s="144">
        <v>262845.8</v>
      </c>
      <c r="F10" s="244">
        <f>(E10/D10)*100</f>
        <v>37.744035205544932</v>
      </c>
      <c r="G10" s="253">
        <f>SUM(E10/D10*100)</f>
        <v>37.744035205544932</v>
      </c>
    </row>
    <row r="11" spans="1:7" s="2" customFormat="1" ht="16.350000000000001" customHeight="1" x14ac:dyDescent="0.25">
      <c r="B11" s="145" t="s">
        <v>341</v>
      </c>
      <c r="C11" s="146">
        <v>119817</v>
      </c>
      <c r="D11" s="146">
        <v>131235.9</v>
      </c>
      <c r="E11" s="146">
        <v>87929.3</v>
      </c>
      <c r="F11" s="244">
        <f t="shared" ref="F11:F14" si="0">(E11/D11)*100</f>
        <v>67.000950197316442</v>
      </c>
      <c r="G11" s="254">
        <f t="shared" ref="G11:G18" si="1">SUM(E11/D11*100)</f>
        <v>67.000950197316442</v>
      </c>
    </row>
    <row r="12" spans="1:7" s="2" customFormat="1" ht="16.350000000000001" customHeight="1" x14ac:dyDescent="0.25">
      <c r="B12" s="145" t="s">
        <v>342</v>
      </c>
      <c r="C12" s="146">
        <v>32635</v>
      </c>
      <c r="D12" s="146">
        <v>32635</v>
      </c>
      <c r="E12" s="146">
        <v>10398.9</v>
      </c>
      <c r="F12" s="244">
        <f t="shared" si="0"/>
        <v>31.864256166692201</v>
      </c>
      <c r="G12" s="254">
        <f t="shared" si="1"/>
        <v>31.864256166692201</v>
      </c>
    </row>
    <row r="13" spans="1:7" s="2" customFormat="1" ht="16.350000000000001" customHeight="1" x14ac:dyDescent="0.25">
      <c r="B13" s="147" t="s">
        <v>343</v>
      </c>
      <c r="C13" s="146">
        <v>230370</v>
      </c>
      <c r="D13" s="146">
        <v>242964.4</v>
      </c>
      <c r="E13" s="146">
        <v>60480.3</v>
      </c>
      <c r="F13" s="244">
        <f t="shared" si="0"/>
        <v>24.892659171467095</v>
      </c>
      <c r="G13" s="254">
        <f t="shared" si="1"/>
        <v>24.892659171467095</v>
      </c>
    </row>
    <row r="14" spans="1:7" s="2" customFormat="1" ht="16.350000000000001" customHeight="1" thickBot="1" x14ac:dyDescent="0.3">
      <c r="B14" s="148" t="s">
        <v>344</v>
      </c>
      <c r="C14" s="149">
        <f>SUM(C10:C13)</f>
        <v>1081747</v>
      </c>
      <c r="D14" s="149">
        <f>SUM(D10:D13)</f>
        <v>1103225.6000000001</v>
      </c>
      <c r="E14" s="149">
        <f>SUM(E10:E13)</f>
        <v>421654.3</v>
      </c>
      <c r="F14" s="244">
        <f t="shared" si="0"/>
        <v>38.220133760492864</v>
      </c>
      <c r="G14" s="255">
        <f t="shared" si="1"/>
        <v>38.220133760492864</v>
      </c>
    </row>
    <row r="15" spans="1:7" s="2" customFormat="1" ht="16.350000000000001" customHeight="1" thickTop="1" x14ac:dyDescent="0.25">
      <c r="B15" s="150"/>
      <c r="C15" s="151"/>
      <c r="D15" s="151"/>
      <c r="E15" s="151"/>
      <c r="F15" s="245"/>
      <c r="G15" s="256"/>
    </row>
    <row r="16" spans="1:7" s="2" customFormat="1" ht="16.350000000000001" customHeight="1" x14ac:dyDescent="0.25">
      <c r="B16" s="145" t="s">
        <v>345</v>
      </c>
      <c r="C16" s="146">
        <v>810750</v>
      </c>
      <c r="D16" s="146">
        <v>902225.8</v>
      </c>
      <c r="E16" s="146">
        <v>401350.2</v>
      </c>
      <c r="F16" s="246">
        <f>(E16/D16)*100</f>
        <v>44.48445167495764</v>
      </c>
      <c r="G16" s="254">
        <f t="shared" si="1"/>
        <v>44.48445167495764</v>
      </c>
    </row>
    <row r="17" spans="2:7" s="2" customFormat="1" ht="16.350000000000001" customHeight="1" x14ac:dyDescent="0.25">
      <c r="B17" s="147" t="s">
        <v>346</v>
      </c>
      <c r="C17" s="146">
        <v>539508</v>
      </c>
      <c r="D17" s="146">
        <v>635899.69999999995</v>
      </c>
      <c r="E17" s="146">
        <v>111533.8</v>
      </c>
      <c r="F17" s="246">
        <f t="shared" ref="F17:F18" si="2">(E17/D17)*100</f>
        <v>17.539527066925807</v>
      </c>
      <c r="G17" s="254">
        <f t="shared" si="1"/>
        <v>17.539527066925807</v>
      </c>
    </row>
    <row r="18" spans="2:7" s="2" customFormat="1" ht="16.350000000000001" customHeight="1" thickBot="1" x14ac:dyDescent="0.3">
      <c r="B18" s="148" t="s">
        <v>347</v>
      </c>
      <c r="C18" s="149">
        <f>SUM(C16:C17)</f>
        <v>1350258</v>
      </c>
      <c r="D18" s="149">
        <f>SUM(D16:D17)</f>
        <v>1538125.5</v>
      </c>
      <c r="E18" s="149">
        <f>SUM(E16:E17)</f>
        <v>512884</v>
      </c>
      <c r="F18" s="246">
        <f t="shared" si="2"/>
        <v>33.344743325560891</v>
      </c>
      <c r="G18" s="255">
        <f t="shared" si="1"/>
        <v>33.344743325560891</v>
      </c>
    </row>
    <row r="19" spans="2:7" s="2" customFormat="1" ht="11.25" customHeight="1" thickTop="1" x14ac:dyDescent="0.25">
      <c r="B19" s="152"/>
      <c r="C19" s="153"/>
      <c r="D19" s="153"/>
      <c r="E19" s="153"/>
      <c r="F19" s="245"/>
      <c r="G19" s="256"/>
    </row>
    <row r="20" spans="2:7" s="2" customFormat="1" ht="16.350000000000001" customHeight="1" x14ac:dyDescent="0.25">
      <c r="B20" s="154" t="s">
        <v>348</v>
      </c>
      <c r="C20" s="151"/>
      <c r="D20" s="151"/>
      <c r="E20" s="151"/>
      <c r="F20" s="247"/>
      <c r="G20" s="257"/>
    </row>
    <row r="21" spans="2:7" s="2" customFormat="1" ht="16.350000000000001" customHeight="1" x14ac:dyDescent="0.25">
      <c r="B21" s="154" t="s">
        <v>349</v>
      </c>
      <c r="C21" s="155">
        <v>0</v>
      </c>
      <c r="D21" s="155">
        <v>0</v>
      </c>
      <c r="E21" s="155">
        <v>0</v>
      </c>
      <c r="F21" s="248"/>
      <c r="G21" s="258"/>
    </row>
    <row r="22" spans="2:7" s="2" customFormat="1" ht="16.350000000000001" customHeight="1" thickBot="1" x14ac:dyDescent="0.3">
      <c r="B22" s="156" t="s">
        <v>350</v>
      </c>
      <c r="C22" s="157">
        <v>268511</v>
      </c>
      <c r="D22" s="157">
        <v>434899.9</v>
      </c>
      <c r="E22" s="157">
        <v>91229.7</v>
      </c>
      <c r="F22" s="249"/>
      <c r="G22" s="259"/>
    </row>
    <row r="25" spans="2:7" x14ac:dyDescent="0.25">
      <c r="B25" s="59" t="s">
        <v>351</v>
      </c>
    </row>
    <row r="26" spans="2:7" x14ac:dyDescent="0.25">
      <c r="B26" s="59" t="s">
        <v>352</v>
      </c>
      <c r="C26" s="59"/>
      <c r="D26" s="59"/>
      <c r="E26" s="59"/>
    </row>
    <row r="27" spans="2:7" ht="15" x14ac:dyDescent="0.25">
      <c r="B27" s="59"/>
      <c r="C27" s="142"/>
      <c r="D27" s="142"/>
      <c r="E27" s="142"/>
    </row>
    <row r="28" spans="2:7" x14ac:dyDescent="0.25">
      <c r="C28" s="250"/>
      <c r="D28" s="250"/>
      <c r="E28" s="250"/>
    </row>
    <row r="29" spans="2:7" x14ac:dyDescent="0.25">
      <c r="C29" s="250"/>
      <c r="D29" s="250"/>
      <c r="E29" s="250"/>
    </row>
  </sheetData>
  <mergeCells count="2">
    <mergeCell ref="A5:E5"/>
    <mergeCell ref="B8:B9"/>
  </mergeCells>
  <pageMargins left="0.19685039370078741" right="0.19685039370078741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8"/>
  <sheetViews>
    <sheetView zoomScale="86" zoomScaleNormal="86" workbookViewId="0">
      <pane xSplit="6" topLeftCell="G1" activePane="topRight" state="frozen"/>
      <selection pane="topRight" activeCell="F646" sqref="F646"/>
    </sheetView>
  </sheetViews>
  <sheetFormatPr defaultColWidth="9.21875" defaultRowHeight="15" x14ac:dyDescent="0.25"/>
  <cols>
    <col min="1" max="1" width="11.21875" style="59" customWidth="1"/>
    <col min="2" max="2" width="9.21875" style="59" customWidth="1"/>
    <col min="3" max="3" width="8.21875" style="59" customWidth="1"/>
    <col min="4" max="4" width="77.77734375" style="59" customWidth="1"/>
    <col min="5" max="5" width="15.44140625" style="53" customWidth="1"/>
    <col min="6" max="6" width="15.77734375" style="53" customWidth="1"/>
    <col min="7" max="7" width="15.77734375" style="176" customWidth="1"/>
    <col min="8" max="8" width="12.44140625" style="1" customWidth="1"/>
    <col min="9" max="16384" width="9.21875" style="1"/>
  </cols>
  <sheetData>
    <row r="1" spans="1:8" ht="21.75" customHeight="1" x14ac:dyDescent="0.3">
      <c r="A1" s="266" t="s">
        <v>82</v>
      </c>
      <c r="B1" s="267"/>
      <c r="C1" s="267"/>
      <c r="D1" s="47"/>
      <c r="E1" s="166"/>
      <c r="F1" s="166"/>
    </row>
    <row r="2" spans="1:8" ht="0.75" customHeight="1" x14ac:dyDescent="0.3">
      <c r="A2" s="46"/>
      <c r="B2" s="44"/>
      <c r="C2" s="46"/>
      <c r="D2" s="6"/>
    </row>
    <row r="3" spans="1:8" s="44" customFormat="1" ht="24" customHeight="1" x14ac:dyDescent="0.4">
      <c r="A3" s="271" t="s">
        <v>720</v>
      </c>
      <c r="B3" s="271"/>
      <c r="C3" s="271"/>
      <c r="D3" s="267"/>
      <c r="E3" s="53"/>
      <c r="F3" s="53"/>
      <c r="G3" s="177"/>
    </row>
    <row r="4" spans="1:8" s="44" customFormat="1" ht="15" customHeight="1" thickBot="1" x14ac:dyDescent="0.45">
      <c r="A4" s="45"/>
      <c r="B4" s="45"/>
      <c r="C4" s="45"/>
      <c r="D4" s="45"/>
      <c r="E4" s="167"/>
      <c r="F4" s="167"/>
      <c r="G4" s="177"/>
    </row>
    <row r="5" spans="1:8" s="44" customFormat="1" ht="15" customHeight="1" x14ac:dyDescent="0.3">
      <c r="A5" s="20" t="s">
        <v>14</v>
      </c>
      <c r="B5" s="20" t="s">
        <v>382</v>
      </c>
      <c r="C5" s="20" t="s">
        <v>383</v>
      </c>
      <c r="D5" s="19" t="s">
        <v>12</v>
      </c>
      <c r="E5" s="18" t="s">
        <v>11</v>
      </c>
      <c r="F5" s="18" t="s">
        <v>11</v>
      </c>
      <c r="G5" s="18" t="s">
        <v>0</v>
      </c>
      <c r="H5" s="110" t="s">
        <v>330</v>
      </c>
    </row>
    <row r="6" spans="1:8" s="44" customFormat="1" ht="15" customHeight="1" thickBot="1" x14ac:dyDescent="0.35">
      <c r="A6" s="17"/>
      <c r="B6" s="17"/>
      <c r="C6" s="17"/>
      <c r="D6" s="16"/>
      <c r="E6" s="168" t="s">
        <v>10</v>
      </c>
      <c r="F6" s="168" t="s">
        <v>9</v>
      </c>
      <c r="G6" s="190" t="s">
        <v>721</v>
      </c>
      <c r="H6" s="116" t="s">
        <v>331</v>
      </c>
    </row>
    <row r="7" spans="1:8" s="44" customFormat="1" ht="17.850000000000001" customHeight="1" thickTop="1" x14ac:dyDescent="0.4">
      <c r="A7" s="87">
        <v>10</v>
      </c>
      <c r="B7" s="88"/>
      <c r="C7" s="88"/>
      <c r="D7" s="87" t="s">
        <v>327</v>
      </c>
      <c r="E7" s="187"/>
      <c r="F7" s="160"/>
      <c r="G7" s="182"/>
      <c r="H7" s="121"/>
    </row>
    <row r="8" spans="1:8" s="44" customFormat="1" ht="14.25" customHeight="1" x14ac:dyDescent="0.4">
      <c r="A8" s="41"/>
      <c r="B8" s="113"/>
      <c r="C8" s="222"/>
      <c r="D8" s="222"/>
      <c r="E8" s="188"/>
      <c r="F8" s="169"/>
      <c r="G8" s="178"/>
      <c r="H8" s="112"/>
    </row>
    <row r="9" spans="1:8" s="44" customFormat="1" ht="15.6" hidden="1" customHeight="1" x14ac:dyDescent="0.25">
      <c r="A9" s="41">
        <v>90002</v>
      </c>
      <c r="B9" s="37"/>
      <c r="C9" s="43">
        <v>4113</v>
      </c>
      <c r="D9" s="9" t="s">
        <v>585</v>
      </c>
      <c r="E9" s="51">
        <v>0</v>
      </c>
      <c r="F9" s="162">
        <v>0</v>
      </c>
      <c r="G9" s="109"/>
      <c r="H9" s="108" t="e">
        <f>(#REF!/F10)*100</f>
        <v>#REF!</v>
      </c>
    </row>
    <row r="10" spans="1:8" s="44" customFormat="1" ht="15" hidden="1" customHeight="1" x14ac:dyDescent="0.25">
      <c r="A10" s="41">
        <v>13013</v>
      </c>
      <c r="B10" s="37"/>
      <c r="C10" s="43">
        <v>4116</v>
      </c>
      <c r="D10" s="9" t="s">
        <v>568</v>
      </c>
      <c r="E10" s="51">
        <v>0</v>
      </c>
      <c r="F10" s="162">
        <v>0</v>
      </c>
      <c r="G10" s="109"/>
      <c r="H10" s="108" t="e">
        <f>(#REF!/#REF!)*100</f>
        <v>#REF!</v>
      </c>
    </row>
    <row r="11" spans="1:8" s="44" customFormat="1" ht="18.75" hidden="1" customHeight="1" x14ac:dyDescent="0.25">
      <c r="A11" s="41">
        <v>13101</v>
      </c>
      <c r="B11" s="37"/>
      <c r="C11" s="43">
        <v>4116</v>
      </c>
      <c r="D11" s="9" t="s">
        <v>454</v>
      </c>
      <c r="E11" s="51"/>
      <c r="F11" s="162"/>
      <c r="G11" s="109"/>
      <c r="H11" s="108" t="e">
        <f>(#REF!/F11)*100</f>
        <v>#REF!</v>
      </c>
    </row>
    <row r="12" spans="1:8" s="44" customFormat="1" ht="15" customHeight="1" x14ac:dyDescent="0.25">
      <c r="A12" s="41">
        <v>13021</v>
      </c>
      <c r="B12" s="37"/>
      <c r="C12" s="43">
        <v>4116</v>
      </c>
      <c r="D12" s="9" t="s">
        <v>586</v>
      </c>
      <c r="E12" s="51">
        <v>1497</v>
      </c>
      <c r="F12" s="162">
        <v>1497</v>
      </c>
      <c r="G12" s="109">
        <v>0</v>
      </c>
      <c r="H12" s="108">
        <f>(G12/F12)*100</f>
        <v>0</v>
      </c>
    </row>
    <row r="13" spans="1:8" s="44" customFormat="1" ht="18.75" hidden="1" customHeight="1" x14ac:dyDescent="0.25">
      <c r="A13" s="41">
        <v>15011</v>
      </c>
      <c r="B13" s="37"/>
      <c r="C13" s="43">
        <v>4116</v>
      </c>
      <c r="D13" s="9" t="s">
        <v>490</v>
      </c>
      <c r="E13" s="51"/>
      <c r="F13" s="162"/>
      <c r="G13" s="109"/>
      <c r="H13" s="108" t="e">
        <f>(#REF!/F13)*100</f>
        <v>#REF!</v>
      </c>
    </row>
    <row r="14" spans="1:8" s="44" customFormat="1" ht="18.75" hidden="1" customHeight="1" x14ac:dyDescent="0.25">
      <c r="A14" s="41">
        <v>15011</v>
      </c>
      <c r="B14" s="37"/>
      <c r="C14" s="43">
        <v>4116</v>
      </c>
      <c r="D14" s="9" t="s">
        <v>483</v>
      </c>
      <c r="E14" s="51"/>
      <c r="F14" s="162"/>
      <c r="G14" s="109"/>
      <c r="H14" s="108" t="e">
        <f>(#REF!/F14)*100</f>
        <v>#REF!</v>
      </c>
    </row>
    <row r="15" spans="1:8" s="44" customFormat="1" ht="18.75" hidden="1" customHeight="1" x14ac:dyDescent="0.25">
      <c r="A15" s="41">
        <v>15011</v>
      </c>
      <c r="B15" s="37"/>
      <c r="C15" s="43">
        <v>4116</v>
      </c>
      <c r="D15" s="9" t="s">
        <v>509</v>
      </c>
      <c r="E15" s="51"/>
      <c r="F15" s="162"/>
      <c r="G15" s="109"/>
      <c r="H15" s="108" t="e">
        <f>(#REF!/F15)*100</f>
        <v>#REF!</v>
      </c>
    </row>
    <row r="16" spans="1:8" s="44" customFormat="1" ht="18.75" hidden="1" customHeight="1" x14ac:dyDescent="0.25">
      <c r="A16" s="41"/>
      <c r="B16" s="37"/>
      <c r="C16" s="43"/>
      <c r="D16" s="9"/>
      <c r="E16" s="51"/>
      <c r="F16" s="162"/>
      <c r="G16" s="109"/>
      <c r="H16" s="108"/>
    </row>
    <row r="17" spans="1:8" s="44" customFormat="1" ht="15" hidden="1" customHeight="1" x14ac:dyDescent="0.25">
      <c r="A17" s="41">
        <v>15011</v>
      </c>
      <c r="B17" s="37"/>
      <c r="C17" s="43">
        <v>4116</v>
      </c>
      <c r="D17" s="9" t="s">
        <v>536</v>
      </c>
      <c r="E17" s="51"/>
      <c r="F17" s="162"/>
      <c r="G17" s="109"/>
      <c r="H17" s="108" t="e">
        <f>(#REF!/F17)*100</f>
        <v>#REF!</v>
      </c>
    </row>
    <row r="18" spans="1:8" s="44" customFormat="1" ht="18.75" hidden="1" customHeight="1" x14ac:dyDescent="0.25">
      <c r="A18" s="41">
        <v>221</v>
      </c>
      <c r="B18" s="37"/>
      <c r="C18" s="43">
        <v>4122</v>
      </c>
      <c r="D18" s="9" t="s">
        <v>495</v>
      </c>
      <c r="E18" s="51"/>
      <c r="F18" s="162"/>
      <c r="G18" s="109"/>
      <c r="H18" s="108" t="e">
        <f>(#REF!/F18)*100</f>
        <v>#REF!</v>
      </c>
    </row>
    <row r="19" spans="1:8" s="2" customFormat="1" ht="18.75" hidden="1" customHeight="1" x14ac:dyDescent="0.25">
      <c r="A19" s="41">
        <v>90505</v>
      </c>
      <c r="B19" s="223"/>
      <c r="C19" s="43">
        <v>4213</v>
      </c>
      <c r="D19" s="29" t="s">
        <v>668</v>
      </c>
      <c r="E19" s="51"/>
      <c r="F19" s="162"/>
      <c r="G19" s="208"/>
      <c r="H19" s="108" t="e">
        <f>(#REF!/F19)*100</f>
        <v>#REF!</v>
      </c>
    </row>
    <row r="20" spans="1:8" s="2" customFormat="1" ht="18.75" hidden="1" customHeight="1" x14ac:dyDescent="0.25">
      <c r="A20" s="41">
        <v>90992</v>
      </c>
      <c r="B20" s="223"/>
      <c r="C20" s="43">
        <v>4213</v>
      </c>
      <c r="D20" s="29" t="s">
        <v>625</v>
      </c>
      <c r="E20" s="51"/>
      <c r="F20" s="162"/>
      <c r="G20" s="208"/>
      <c r="H20" s="108" t="e">
        <f>(#REF!/F20)*100</f>
        <v>#REF!</v>
      </c>
    </row>
    <row r="21" spans="1:8" s="44" customFormat="1" ht="18.75" hidden="1" customHeight="1" x14ac:dyDescent="0.25">
      <c r="A21" s="41">
        <v>22504</v>
      </c>
      <c r="B21" s="37"/>
      <c r="C21" s="43">
        <v>4216</v>
      </c>
      <c r="D21" s="9" t="s">
        <v>596</v>
      </c>
      <c r="E21" s="51"/>
      <c r="F21" s="162"/>
      <c r="G21" s="109"/>
      <c r="H21" s="108" t="e">
        <f>(#REF!/F21)*100</f>
        <v>#REF!</v>
      </c>
    </row>
    <row r="22" spans="1:8" s="44" customFormat="1" ht="18.75" hidden="1" customHeight="1" x14ac:dyDescent="0.25">
      <c r="A22" s="41">
        <v>15974</v>
      </c>
      <c r="B22" s="37"/>
      <c r="C22" s="43">
        <v>4216</v>
      </c>
      <c r="D22" s="9" t="s">
        <v>491</v>
      </c>
      <c r="E22" s="51"/>
      <c r="F22" s="162"/>
      <c r="G22" s="109"/>
      <c r="H22" s="108" t="e">
        <f>(#REF!/F22)*100</f>
        <v>#REF!</v>
      </c>
    </row>
    <row r="23" spans="1:8" s="44" customFormat="1" ht="18.75" hidden="1" customHeight="1" x14ac:dyDescent="0.25">
      <c r="A23" s="41">
        <v>15974</v>
      </c>
      <c r="B23" s="37"/>
      <c r="C23" s="43">
        <v>4216</v>
      </c>
      <c r="D23" s="9" t="s">
        <v>509</v>
      </c>
      <c r="E23" s="51"/>
      <c r="F23" s="162"/>
      <c r="G23" s="109"/>
      <c r="H23" s="108" t="e">
        <f>(#REF!/F23)*100</f>
        <v>#REF!</v>
      </c>
    </row>
    <row r="24" spans="1:8" s="44" customFormat="1" ht="18.75" hidden="1" customHeight="1" x14ac:dyDescent="0.25">
      <c r="A24" s="41">
        <v>22500</v>
      </c>
      <c r="B24" s="37"/>
      <c r="C24" s="43">
        <v>4216</v>
      </c>
      <c r="D24" s="9" t="s">
        <v>484</v>
      </c>
      <c r="E24" s="51"/>
      <c r="F24" s="162"/>
      <c r="G24" s="109"/>
      <c r="H24" s="108" t="e">
        <f>(#REF!/F24)*100</f>
        <v>#REF!</v>
      </c>
    </row>
    <row r="25" spans="1:8" s="44" customFormat="1" ht="15" hidden="1" customHeight="1" x14ac:dyDescent="0.25">
      <c r="A25" s="41"/>
      <c r="B25" s="37">
        <v>1032</v>
      </c>
      <c r="C25" s="43">
        <v>2111</v>
      </c>
      <c r="D25" s="9" t="s">
        <v>442</v>
      </c>
      <c r="E25" s="51"/>
      <c r="F25" s="162"/>
      <c r="G25" s="109"/>
      <c r="H25" s="108" t="e">
        <f>(#REF!/F25)*100</f>
        <v>#REF!</v>
      </c>
    </row>
    <row r="26" spans="1:8" s="44" customFormat="1" ht="15" hidden="1" customHeight="1" x14ac:dyDescent="0.25">
      <c r="A26" s="41"/>
      <c r="B26" s="37">
        <v>2122</v>
      </c>
      <c r="C26" s="43">
        <v>2310</v>
      </c>
      <c r="D26" s="9" t="s">
        <v>510</v>
      </c>
      <c r="E26" s="51"/>
      <c r="F26" s="162"/>
      <c r="G26" s="109"/>
      <c r="H26" s="108" t="e">
        <f>(#REF!/F26)*100</f>
        <v>#REF!</v>
      </c>
    </row>
    <row r="27" spans="1:8" s="44" customFormat="1" ht="15" hidden="1" customHeight="1" x14ac:dyDescent="0.25">
      <c r="A27" s="38"/>
      <c r="B27" s="37">
        <v>2212</v>
      </c>
      <c r="C27" s="9">
        <v>2310</v>
      </c>
      <c r="D27" s="9" t="s">
        <v>671</v>
      </c>
      <c r="E27" s="51"/>
      <c r="F27" s="162"/>
      <c r="G27" s="109"/>
      <c r="H27" s="108" t="e">
        <f>(#REF!/F27)*100</f>
        <v>#REF!</v>
      </c>
    </row>
    <row r="28" spans="1:8" s="44" customFormat="1" ht="15" hidden="1" customHeight="1" x14ac:dyDescent="0.25">
      <c r="A28" s="38"/>
      <c r="B28" s="37">
        <v>2212</v>
      </c>
      <c r="C28" s="9">
        <v>2322</v>
      </c>
      <c r="D28" s="9" t="s">
        <v>579</v>
      </c>
      <c r="E28" s="51"/>
      <c r="F28" s="162"/>
      <c r="G28" s="109"/>
      <c r="H28" s="108" t="e">
        <f>(#REF!/F28)*100</f>
        <v>#REF!</v>
      </c>
    </row>
    <row r="29" spans="1:8" s="44" customFormat="1" ht="15" hidden="1" customHeight="1" x14ac:dyDescent="0.25">
      <c r="A29" s="38"/>
      <c r="B29" s="37">
        <v>2212</v>
      </c>
      <c r="C29" s="9">
        <v>2324</v>
      </c>
      <c r="D29" s="9" t="s">
        <v>552</v>
      </c>
      <c r="E29" s="51"/>
      <c r="F29" s="162"/>
      <c r="G29" s="109"/>
      <c r="H29" s="108" t="e">
        <f>(#REF!/F29)*100</f>
        <v>#REF!</v>
      </c>
    </row>
    <row r="30" spans="1:8" s="44" customFormat="1" ht="15" hidden="1" customHeight="1" x14ac:dyDescent="0.25">
      <c r="A30" s="38"/>
      <c r="B30" s="37">
        <v>2221</v>
      </c>
      <c r="C30" s="9">
        <v>2329</v>
      </c>
      <c r="D30" s="9" t="s">
        <v>400</v>
      </c>
      <c r="E30" s="51"/>
      <c r="F30" s="162"/>
      <c r="G30" s="109"/>
      <c r="H30" s="108" t="e">
        <f>(#REF!/F30)*100</f>
        <v>#REF!</v>
      </c>
    </row>
    <row r="31" spans="1:8" s="44" customFormat="1" ht="15" hidden="1" customHeight="1" x14ac:dyDescent="0.25">
      <c r="A31" s="38"/>
      <c r="B31" s="37">
        <v>2219</v>
      </c>
      <c r="C31" s="9">
        <v>2322</v>
      </c>
      <c r="D31" s="9" t="s">
        <v>417</v>
      </c>
      <c r="E31" s="51"/>
      <c r="F31" s="162"/>
      <c r="G31" s="109"/>
      <c r="H31" s="108" t="e">
        <f>(#REF!/F31)*100</f>
        <v>#REF!</v>
      </c>
    </row>
    <row r="32" spans="1:8" s="44" customFormat="1" ht="17.25" hidden="1" customHeight="1" x14ac:dyDescent="0.25">
      <c r="A32" s="38"/>
      <c r="B32" s="37">
        <v>2219</v>
      </c>
      <c r="C32" s="9">
        <v>2329</v>
      </c>
      <c r="D32" s="27" t="s">
        <v>431</v>
      </c>
      <c r="E32" s="51"/>
      <c r="F32" s="162"/>
      <c r="G32" s="109"/>
      <c r="H32" s="108" t="e">
        <f>(#REF!/F32)*100</f>
        <v>#REF!</v>
      </c>
    </row>
    <row r="33" spans="1:8" s="44" customFormat="1" ht="17.25" customHeight="1" x14ac:dyDescent="0.25">
      <c r="A33" s="38"/>
      <c r="B33" s="37">
        <v>2219</v>
      </c>
      <c r="C33" s="9">
        <v>2324</v>
      </c>
      <c r="D33" s="27" t="s">
        <v>403</v>
      </c>
      <c r="E33" s="51">
        <v>0</v>
      </c>
      <c r="F33" s="162">
        <v>0</v>
      </c>
      <c r="G33" s="109">
        <v>0.5</v>
      </c>
      <c r="H33" s="108" t="e">
        <f t="shared" ref="H33:H53" si="0">(G33/F33)*100</f>
        <v>#DIV/0!</v>
      </c>
    </row>
    <row r="34" spans="1:8" s="44" customFormat="1" ht="15" hidden="1" customHeight="1" x14ac:dyDescent="0.25">
      <c r="A34" s="38"/>
      <c r="B34" s="37">
        <v>2221</v>
      </c>
      <c r="C34" s="9">
        <v>2324</v>
      </c>
      <c r="D34" s="27" t="s">
        <v>511</v>
      </c>
      <c r="E34" s="51"/>
      <c r="F34" s="162"/>
      <c r="G34" s="109"/>
      <c r="H34" s="108" t="e">
        <f t="shared" si="0"/>
        <v>#DIV/0!</v>
      </c>
    </row>
    <row r="35" spans="1:8" s="44" customFormat="1" ht="15" hidden="1" customHeight="1" x14ac:dyDescent="0.25">
      <c r="A35" s="38"/>
      <c r="B35" s="37">
        <v>2221</v>
      </c>
      <c r="C35" s="9">
        <v>2329</v>
      </c>
      <c r="D35" s="27" t="s">
        <v>459</v>
      </c>
      <c r="E35" s="51"/>
      <c r="F35" s="162"/>
      <c r="G35" s="109"/>
      <c r="H35" s="108" t="e">
        <f t="shared" si="0"/>
        <v>#DIV/0!</v>
      </c>
    </row>
    <row r="36" spans="1:8" x14ac:dyDescent="0.25">
      <c r="A36" s="9"/>
      <c r="B36" s="9">
        <v>3613</v>
      </c>
      <c r="C36" s="9">
        <v>2111</v>
      </c>
      <c r="D36" s="9" t="s">
        <v>221</v>
      </c>
      <c r="E36" s="51">
        <v>0</v>
      </c>
      <c r="F36" s="162">
        <v>0</v>
      </c>
      <c r="G36" s="109">
        <v>8.4</v>
      </c>
      <c r="H36" s="108" t="e">
        <f t="shared" si="0"/>
        <v>#DIV/0!</v>
      </c>
    </row>
    <row r="37" spans="1:8" s="44" customFormat="1" ht="15.6" hidden="1" customHeight="1" x14ac:dyDescent="0.25">
      <c r="A37" s="38"/>
      <c r="B37" s="37">
        <v>3631</v>
      </c>
      <c r="C37" s="9">
        <v>2322</v>
      </c>
      <c r="D37" s="9" t="s">
        <v>499</v>
      </c>
      <c r="E37" s="51"/>
      <c r="F37" s="162"/>
      <c r="G37" s="109"/>
      <c r="H37" s="108" t="e">
        <f t="shared" si="0"/>
        <v>#DIV/0!</v>
      </c>
    </row>
    <row r="38" spans="1:8" s="44" customFormat="1" ht="15" hidden="1" customHeight="1" x14ac:dyDescent="0.25">
      <c r="A38" s="38"/>
      <c r="B38" s="37">
        <v>3631</v>
      </c>
      <c r="C38" s="9">
        <v>2324</v>
      </c>
      <c r="D38" s="9" t="s">
        <v>312</v>
      </c>
      <c r="E38" s="51"/>
      <c r="F38" s="162"/>
      <c r="G38" s="109"/>
      <c r="H38" s="108" t="e">
        <f t="shared" si="0"/>
        <v>#DIV/0!</v>
      </c>
    </row>
    <row r="39" spans="1:8" s="44" customFormat="1" ht="17.25" hidden="1" customHeight="1" x14ac:dyDescent="0.25">
      <c r="A39" s="38"/>
      <c r="B39" s="37">
        <v>3639</v>
      </c>
      <c r="C39" s="9">
        <v>2111</v>
      </c>
      <c r="D39" s="9" t="s">
        <v>387</v>
      </c>
      <c r="E39" s="51"/>
      <c r="F39" s="162"/>
      <c r="G39" s="109"/>
      <c r="H39" s="108" t="e">
        <f t="shared" si="0"/>
        <v>#DIV/0!</v>
      </c>
    </row>
    <row r="40" spans="1:8" s="44" customFormat="1" ht="17.25" hidden="1" customHeight="1" x14ac:dyDescent="0.25">
      <c r="A40" s="38"/>
      <c r="B40" s="37">
        <v>3639</v>
      </c>
      <c r="C40" s="9">
        <v>2324</v>
      </c>
      <c r="D40" s="9" t="s">
        <v>553</v>
      </c>
      <c r="E40" s="51"/>
      <c r="F40" s="162"/>
      <c r="G40" s="109"/>
      <c r="H40" s="108" t="e">
        <f t="shared" si="0"/>
        <v>#DIV/0!</v>
      </c>
    </row>
    <row r="41" spans="1:8" s="44" customFormat="1" ht="19.05" hidden="1" customHeight="1" x14ac:dyDescent="0.25">
      <c r="A41" s="38"/>
      <c r="B41" s="37">
        <v>3639</v>
      </c>
      <c r="C41" s="9">
        <v>3111</v>
      </c>
      <c r="D41" s="9" t="s">
        <v>494</v>
      </c>
      <c r="E41" s="51"/>
      <c r="F41" s="162"/>
      <c r="G41" s="109"/>
      <c r="H41" s="108" t="e">
        <f t="shared" si="0"/>
        <v>#DIV/0!</v>
      </c>
    </row>
    <row r="42" spans="1:8" s="44" customFormat="1" ht="19.05" hidden="1" customHeight="1" x14ac:dyDescent="0.25">
      <c r="A42" s="38"/>
      <c r="B42" s="37">
        <v>3722</v>
      </c>
      <c r="C42" s="9">
        <v>2322</v>
      </c>
      <c r="D42" s="9" t="s">
        <v>571</v>
      </c>
      <c r="E42" s="51"/>
      <c r="F42" s="162"/>
      <c r="G42" s="109"/>
      <c r="H42" s="108" t="e">
        <f t="shared" si="0"/>
        <v>#DIV/0!</v>
      </c>
    </row>
    <row r="43" spans="1:8" s="44" customFormat="1" ht="16.8" hidden="1" customHeight="1" x14ac:dyDescent="0.25">
      <c r="A43" s="38"/>
      <c r="B43" s="37">
        <v>3722</v>
      </c>
      <c r="C43" s="9">
        <v>2111</v>
      </c>
      <c r="D43" s="9" t="s">
        <v>441</v>
      </c>
      <c r="E43" s="51"/>
      <c r="F43" s="162"/>
      <c r="G43" s="109"/>
      <c r="H43" s="108" t="e">
        <f t="shared" si="0"/>
        <v>#DIV/0!</v>
      </c>
    </row>
    <row r="44" spans="1:8" s="44" customFormat="1" ht="19.350000000000001" hidden="1" customHeight="1" x14ac:dyDescent="0.25">
      <c r="A44" s="38"/>
      <c r="B44" s="37">
        <v>3723</v>
      </c>
      <c r="C44" s="9">
        <v>2119</v>
      </c>
      <c r="D44" s="9" t="s">
        <v>432</v>
      </c>
      <c r="E44" s="51"/>
      <c r="F44" s="162"/>
      <c r="G44" s="109"/>
      <c r="H44" s="108" t="e">
        <f t="shared" si="0"/>
        <v>#DIV/0!</v>
      </c>
    </row>
    <row r="45" spans="1:8" s="44" customFormat="1" ht="19.350000000000001" hidden="1" customHeight="1" x14ac:dyDescent="0.25">
      <c r="A45" s="38"/>
      <c r="B45" s="37">
        <v>3725</v>
      </c>
      <c r="C45" s="9">
        <v>2111</v>
      </c>
      <c r="D45" s="9" t="s">
        <v>572</v>
      </c>
      <c r="E45" s="51"/>
      <c r="F45" s="162"/>
      <c r="G45" s="109"/>
      <c r="H45" s="108" t="e">
        <f t="shared" si="0"/>
        <v>#DIV/0!</v>
      </c>
    </row>
    <row r="46" spans="1:8" s="44" customFormat="1" ht="15" hidden="1" customHeight="1" x14ac:dyDescent="0.25">
      <c r="A46" s="38"/>
      <c r="B46" s="37">
        <v>3725</v>
      </c>
      <c r="C46" s="9">
        <v>2324</v>
      </c>
      <c r="D46" s="9" t="s">
        <v>554</v>
      </c>
      <c r="E46" s="51"/>
      <c r="F46" s="162"/>
      <c r="G46" s="109"/>
      <c r="H46" s="108" t="e">
        <f t="shared" si="0"/>
        <v>#DIV/0!</v>
      </c>
    </row>
    <row r="47" spans="1:8" s="44" customFormat="1" ht="15" hidden="1" customHeight="1" x14ac:dyDescent="0.25">
      <c r="A47" s="228"/>
      <c r="B47" s="229">
        <v>3729</v>
      </c>
      <c r="C47" s="27">
        <v>2324</v>
      </c>
      <c r="D47" s="27" t="s">
        <v>580</v>
      </c>
      <c r="E47" s="51"/>
      <c r="F47" s="162"/>
      <c r="G47" s="109"/>
      <c r="H47" s="108" t="e">
        <f t="shared" si="0"/>
        <v>#DIV/0!</v>
      </c>
    </row>
    <row r="48" spans="1:8" s="44" customFormat="1" ht="15" hidden="1" customHeight="1" x14ac:dyDescent="0.25">
      <c r="A48" s="228"/>
      <c r="B48" s="229">
        <v>3745</v>
      </c>
      <c r="C48" s="27">
        <v>2111</v>
      </c>
      <c r="D48" s="27" t="s">
        <v>433</v>
      </c>
      <c r="E48" s="51"/>
      <c r="F48" s="162"/>
      <c r="G48" s="109"/>
      <c r="H48" s="108" t="e">
        <f t="shared" si="0"/>
        <v>#DIV/0!</v>
      </c>
    </row>
    <row r="49" spans="1:8" s="44" customFormat="1" ht="15" customHeight="1" thickBot="1" x14ac:dyDescent="0.3">
      <c r="A49" s="37"/>
      <c r="B49" s="37">
        <v>3745</v>
      </c>
      <c r="C49" s="9">
        <v>2324</v>
      </c>
      <c r="D49" s="9" t="s">
        <v>555</v>
      </c>
      <c r="E49" s="51">
        <v>0</v>
      </c>
      <c r="F49" s="162">
        <v>0</v>
      </c>
      <c r="G49" s="109">
        <v>9.1</v>
      </c>
      <c r="H49" s="108" t="e">
        <f t="shared" si="0"/>
        <v>#DIV/0!</v>
      </c>
    </row>
    <row r="50" spans="1:8" s="44" customFormat="1" ht="15.6" hidden="1" customHeight="1" x14ac:dyDescent="0.25">
      <c r="A50" s="229"/>
      <c r="B50" s="229">
        <v>5279</v>
      </c>
      <c r="C50" s="27">
        <v>2111</v>
      </c>
      <c r="D50" s="27" t="s">
        <v>436</v>
      </c>
      <c r="E50" s="51"/>
      <c r="F50" s="162"/>
      <c r="G50" s="109"/>
      <c r="H50" s="108" t="e">
        <f t="shared" si="0"/>
        <v>#DIV/0!</v>
      </c>
    </row>
    <row r="51" spans="1:8" s="44" customFormat="1" ht="15.6" hidden="1" customHeight="1" x14ac:dyDescent="0.25">
      <c r="A51" s="229"/>
      <c r="B51" s="229">
        <v>6171</v>
      </c>
      <c r="C51" s="27">
        <v>2324</v>
      </c>
      <c r="D51" s="27" t="s">
        <v>557</v>
      </c>
      <c r="E51" s="51"/>
      <c r="F51" s="162"/>
      <c r="G51" s="109"/>
      <c r="H51" s="108" t="e">
        <f t="shared" si="0"/>
        <v>#DIV/0!</v>
      </c>
    </row>
    <row r="52" spans="1:8" s="44" customFormat="1" ht="17.850000000000001" hidden="1" customHeight="1" thickBot="1" x14ac:dyDescent="0.3">
      <c r="A52" s="229"/>
      <c r="B52" s="229">
        <v>6409</v>
      </c>
      <c r="C52" s="27">
        <v>2328</v>
      </c>
      <c r="D52" s="27" t="s">
        <v>434</v>
      </c>
      <c r="E52" s="51">
        <v>0</v>
      </c>
      <c r="F52" s="162">
        <v>0</v>
      </c>
      <c r="G52" s="109"/>
      <c r="H52" s="108" t="e">
        <f t="shared" si="0"/>
        <v>#DIV/0!</v>
      </c>
    </row>
    <row r="53" spans="1:8" s="177" customFormat="1" ht="24.75" customHeight="1" thickTop="1" thickBot="1" x14ac:dyDescent="0.35">
      <c r="A53" s="184"/>
      <c r="B53" s="185"/>
      <c r="C53" s="185"/>
      <c r="D53" s="186" t="s">
        <v>325</v>
      </c>
      <c r="E53" s="84">
        <f>SUM(E8:E52)</f>
        <v>1497</v>
      </c>
      <c r="F53" s="165">
        <f>SUM(F8:F52)</f>
        <v>1497</v>
      </c>
      <c r="G53" s="179">
        <f t="shared" ref="G53" si="1">SUM(G8:G52)</f>
        <v>18</v>
      </c>
      <c r="H53" s="108">
        <f t="shared" si="0"/>
        <v>1.2024048096192386</v>
      </c>
    </row>
    <row r="54" spans="1:8" s="44" customFormat="1" ht="15" customHeight="1" thickBot="1" x14ac:dyDescent="0.45">
      <c r="A54" s="45"/>
      <c r="B54" s="45"/>
      <c r="C54" s="45"/>
      <c r="D54" s="45"/>
      <c r="E54" s="167"/>
      <c r="F54" s="167"/>
      <c r="G54" s="177"/>
    </row>
    <row r="55" spans="1:8" s="44" customFormat="1" ht="15" customHeight="1" x14ac:dyDescent="0.3">
      <c r="A55" s="20" t="s">
        <v>14</v>
      </c>
      <c r="B55" s="20" t="s">
        <v>382</v>
      </c>
      <c r="C55" s="20" t="s">
        <v>383</v>
      </c>
      <c r="D55" s="19" t="s">
        <v>12</v>
      </c>
      <c r="E55" s="18" t="s">
        <v>11</v>
      </c>
      <c r="F55" s="18" t="s">
        <v>11</v>
      </c>
      <c r="G55" s="18" t="s">
        <v>0</v>
      </c>
      <c r="H55" s="110" t="s">
        <v>330</v>
      </c>
    </row>
    <row r="56" spans="1:8" s="44" customFormat="1" ht="15" customHeight="1" thickBot="1" x14ac:dyDescent="0.35">
      <c r="A56" s="17"/>
      <c r="B56" s="17"/>
      <c r="C56" s="17"/>
      <c r="D56" s="16"/>
      <c r="E56" s="168" t="s">
        <v>10</v>
      </c>
      <c r="F56" s="168" t="s">
        <v>9</v>
      </c>
      <c r="G56" s="190" t="s">
        <v>721</v>
      </c>
      <c r="H56" s="116" t="s">
        <v>331</v>
      </c>
    </row>
    <row r="57" spans="1:8" s="44" customFormat="1" ht="15" customHeight="1" thickTop="1" x14ac:dyDescent="0.4">
      <c r="A57" s="226">
        <v>20</v>
      </c>
      <c r="B57" s="113"/>
      <c r="C57" s="113"/>
      <c r="D57" s="226" t="s">
        <v>405</v>
      </c>
      <c r="E57" s="188"/>
      <c r="F57" s="170"/>
      <c r="G57" s="178"/>
      <c r="H57" s="227"/>
    </row>
    <row r="58" spans="1:8" s="44" customFormat="1" ht="15" customHeight="1" x14ac:dyDescent="0.4">
      <c r="A58" s="224"/>
      <c r="B58" s="224"/>
      <c r="C58" s="224"/>
      <c r="D58" s="224"/>
      <c r="E58" s="159"/>
      <c r="F58" s="162"/>
      <c r="G58" s="178"/>
      <c r="H58" s="225"/>
    </row>
    <row r="59" spans="1:8" ht="15" hidden="1" customHeight="1" x14ac:dyDescent="0.25">
      <c r="A59" s="9"/>
      <c r="B59" s="9"/>
      <c r="C59" s="9">
        <v>1361</v>
      </c>
      <c r="D59" s="9" t="s">
        <v>28</v>
      </c>
      <c r="E59" s="51"/>
      <c r="F59" s="162"/>
      <c r="G59" s="109"/>
      <c r="H59" s="108" t="e">
        <f>(#REF!/F59)*100</f>
        <v>#REF!</v>
      </c>
    </row>
    <row r="60" spans="1:8" ht="15" hidden="1" customHeight="1" x14ac:dyDescent="0.25">
      <c r="A60" s="9">
        <v>98033</v>
      </c>
      <c r="B60" s="9"/>
      <c r="C60" s="9">
        <v>4111</v>
      </c>
      <c r="D60" s="9" t="s">
        <v>474</v>
      </c>
      <c r="E60" s="51"/>
      <c r="F60" s="162"/>
      <c r="G60" s="109"/>
      <c r="H60" s="108" t="e">
        <f>(#REF!/F60)*100</f>
        <v>#REF!</v>
      </c>
    </row>
    <row r="61" spans="1:8" hidden="1" x14ac:dyDescent="0.25">
      <c r="A61" s="9">
        <v>13011</v>
      </c>
      <c r="B61" s="9"/>
      <c r="C61" s="9">
        <v>4116</v>
      </c>
      <c r="D61" s="9" t="s">
        <v>562</v>
      </c>
      <c r="E61" s="51"/>
      <c r="F61" s="162"/>
      <c r="G61" s="109"/>
      <c r="H61" s="108" t="e">
        <f>(#REF!/F61)*100</f>
        <v>#REF!</v>
      </c>
    </row>
    <row r="62" spans="1:8" x14ac:dyDescent="0.25">
      <c r="A62" s="9">
        <v>13024</v>
      </c>
      <c r="B62" s="9"/>
      <c r="C62" s="9">
        <v>4116</v>
      </c>
      <c r="D62" s="9" t="s">
        <v>374</v>
      </c>
      <c r="E62" s="51">
        <v>9500</v>
      </c>
      <c r="F62" s="162">
        <v>9646</v>
      </c>
      <c r="G62" s="109">
        <v>9646</v>
      </c>
      <c r="H62" s="108">
        <f t="shared" ref="H62:H81" si="2">(G62/F62)*100</f>
        <v>100</v>
      </c>
    </row>
    <row r="63" spans="1:8" ht="14.1" customHeight="1" x14ac:dyDescent="0.25">
      <c r="A63" s="9">
        <v>13015</v>
      </c>
      <c r="B63" s="9"/>
      <c r="C63" s="9">
        <v>4116</v>
      </c>
      <c r="D63" s="9" t="s">
        <v>481</v>
      </c>
      <c r="E63" s="51">
        <v>2500</v>
      </c>
      <c r="F63" s="162">
        <v>2500</v>
      </c>
      <c r="G63" s="109">
        <v>0</v>
      </c>
      <c r="H63" s="108">
        <f t="shared" si="2"/>
        <v>0</v>
      </c>
    </row>
    <row r="64" spans="1:8" x14ac:dyDescent="0.25">
      <c r="A64" s="9">
        <v>13021</v>
      </c>
      <c r="B64" s="9"/>
      <c r="C64" s="9">
        <v>4116</v>
      </c>
      <c r="D64" s="9" t="s">
        <v>755</v>
      </c>
      <c r="E64" s="51">
        <v>0</v>
      </c>
      <c r="F64" s="162">
        <v>2406.4</v>
      </c>
      <c r="G64" s="109">
        <v>2406.4</v>
      </c>
      <c r="H64" s="108">
        <f t="shared" si="2"/>
        <v>100</v>
      </c>
    </row>
    <row r="65" spans="1:8" s="44" customFormat="1" ht="15" customHeight="1" x14ac:dyDescent="0.25">
      <c r="A65" s="38">
        <v>14007</v>
      </c>
      <c r="B65" s="37"/>
      <c r="C65" s="9">
        <v>4116</v>
      </c>
      <c r="D65" s="9" t="s">
        <v>443</v>
      </c>
      <c r="E65" s="51">
        <v>0</v>
      </c>
      <c r="F65" s="162">
        <v>1170</v>
      </c>
      <c r="G65" s="109">
        <v>1170</v>
      </c>
      <c r="H65" s="108">
        <f t="shared" si="2"/>
        <v>100</v>
      </c>
    </row>
    <row r="66" spans="1:8" s="44" customFormat="1" ht="15" hidden="1" customHeight="1" x14ac:dyDescent="0.25">
      <c r="A66" s="38">
        <v>13013</v>
      </c>
      <c r="B66" s="37"/>
      <c r="C66" s="9">
        <v>4116</v>
      </c>
      <c r="D66" s="9" t="s">
        <v>407</v>
      </c>
      <c r="E66" s="51"/>
      <c r="F66" s="162"/>
      <c r="G66" s="109"/>
      <c r="H66" s="108" t="e">
        <f t="shared" si="2"/>
        <v>#DIV/0!</v>
      </c>
    </row>
    <row r="67" spans="1:8" s="44" customFormat="1" ht="15" customHeight="1" x14ac:dyDescent="0.25">
      <c r="A67" s="38"/>
      <c r="B67" s="37"/>
      <c r="C67" s="9">
        <v>4121</v>
      </c>
      <c r="D67" s="9" t="s">
        <v>408</v>
      </c>
      <c r="E67" s="51">
        <v>34</v>
      </c>
      <c r="F67" s="162">
        <v>34</v>
      </c>
      <c r="G67" s="109">
        <v>4451.5</v>
      </c>
      <c r="H67" s="108">
        <f t="shared" si="2"/>
        <v>13092.64705882353</v>
      </c>
    </row>
    <row r="68" spans="1:8" s="44" customFormat="1" ht="16.8" hidden="1" customHeight="1" x14ac:dyDescent="0.25">
      <c r="A68" s="38"/>
      <c r="B68" s="37"/>
      <c r="C68" s="9">
        <v>4122</v>
      </c>
      <c r="D68" s="9" t="s">
        <v>444</v>
      </c>
      <c r="E68" s="51"/>
      <c r="F68" s="162"/>
      <c r="G68" s="109"/>
      <c r="H68" s="108" t="e">
        <f t="shared" si="2"/>
        <v>#DIV/0!</v>
      </c>
    </row>
    <row r="69" spans="1:8" s="44" customFormat="1" ht="15" customHeight="1" x14ac:dyDescent="0.25">
      <c r="A69" s="38"/>
      <c r="B69" s="37">
        <v>3599</v>
      </c>
      <c r="C69" s="9">
        <v>2324</v>
      </c>
      <c r="D69" s="9" t="s">
        <v>556</v>
      </c>
      <c r="E69" s="51">
        <v>5</v>
      </c>
      <c r="F69" s="162">
        <v>5</v>
      </c>
      <c r="G69" s="109">
        <v>0.7</v>
      </c>
      <c r="H69" s="108">
        <f t="shared" si="2"/>
        <v>13.999999999999998</v>
      </c>
    </row>
    <row r="70" spans="1:8" s="44" customFormat="1" ht="25.5" hidden="1" customHeight="1" x14ac:dyDescent="0.25">
      <c r="A70" s="38"/>
      <c r="B70" s="37">
        <v>4171</v>
      </c>
      <c r="C70" s="9">
        <v>2229</v>
      </c>
      <c r="D70" s="9" t="s">
        <v>418</v>
      </c>
      <c r="E70" s="51"/>
      <c r="F70" s="162"/>
      <c r="G70" s="109"/>
      <c r="H70" s="108" t="e">
        <f t="shared" si="2"/>
        <v>#DIV/0!</v>
      </c>
    </row>
    <row r="71" spans="1:8" s="44" customFormat="1" ht="17.25" hidden="1" customHeight="1" x14ac:dyDescent="0.25">
      <c r="A71" s="38"/>
      <c r="B71" s="37">
        <v>4329</v>
      </c>
      <c r="C71" s="9">
        <v>2321</v>
      </c>
      <c r="D71" s="9" t="s">
        <v>627</v>
      </c>
      <c r="E71" s="51"/>
      <c r="F71" s="162"/>
      <c r="G71" s="109"/>
      <c r="H71" s="108" t="e">
        <f t="shared" si="2"/>
        <v>#DIV/0!</v>
      </c>
    </row>
    <row r="72" spans="1:8" s="44" customFormat="1" ht="17.25" hidden="1" customHeight="1" x14ac:dyDescent="0.25">
      <c r="A72" s="38"/>
      <c r="B72" s="37">
        <v>4329</v>
      </c>
      <c r="C72" s="9">
        <v>2324</v>
      </c>
      <c r="D72" s="9" t="s">
        <v>460</v>
      </c>
      <c r="E72" s="51"/>
      <c r="F72" s="162"/>
      <c r="G72" s="109"/>
      <c r="H72" s="108" t="e">
        <f t="shared" si="2"/>
        <v>#DIV/0!</v>
      </c>
    </row>
    <row r="73" spans="1:8" s="44" customFormat="1" ht="17.25" hidden="1" customHeight="1" x14ac:dyDescent="0.25">
      <c r="A73" s="38"/>
      <c r="B73" s="37">
        <v>4349</v>
      </c>
      <c r="C73" s="9">
        <v>2229</v>
      </c>
      <c r="D73" s="9" t="s">
        <v>653</v>
      </c>
      <c r="E73" s="51"/>
      <c r="F73" s="162"/>
      <c r="G73" s="109"/>
      <c r="H73" s="108" t="e">
        <f t="shared" si="2"/>
        <v>#DIV/0!</v>
      </c>
    </row>
    <row r="74" spans="1:8" s="44" customFormat="1" ht="17.25" hidden="1" customHeight="1" x14ac:dyDescent="0.25">
      <c r="A74" s="38"/>
      <c r="B74" s="37">
        <v>4375</v>
      </c>
      <c r="C74" s="9">
        <v>2229</v>
      </c>
      <c r="D74" s="9" t="s">
        <v>654</v>
      </c>
      <c r="E74" s="51"/>
      <c r="F74" s="162"/>
      <c r="G74" s="109"/>
      <c r="H74" s="108" t="e">
        <f t="shared" si="2"/>
        <v>#DIV/0!</v>
      </c>
    </row>
    <row r="75" spans="1:8" s="44" customFormat="1" ht="15" customHeight="1" thickBot="1" x14ac:dyDescent="0.3">
      <c r="A75" s="38"/>
      <c r="B75" s="37">
        <v>4379</v>
      </c>
      <c r="C75" s="9">
        <v>2212</v>
      </c>
      <c r="D75" s="9" t="s">
        <v>437</v>
      </c>
      <c r="E75" s="51">
        <v>0</v>
      </c>
      <c r="F75" s="162">
        <v>0</v>
      </c>
      <c r="G75" s="109">
        <v>0.3</v>
      </c>
      <c r="H75" s="108" t="e">
        <f t="shared" si="2"/>
        <v>#DIV/0!</v>
      </c>
    </row>
    <row r="76" spans="1:8" s="44" customFormat="1" ht="14.85" hidden="1" customHeight="1" x14ac:dyDescent="0.25">
      <c r="A76" s="38"/>
      <c r="B76" s="37">
        <v>4379</v>
      </c>
      <c r="C76" s="9">
        <v>2324</v>
      </c>
      <c r="D76" s="9" t="s">
        <v>500</v>
      </c>
      <c r="E76" s="51"/>
      <c r="F76" s="162"/>
      <c r="G76" s="109"/>
      <c r="H76" s="108" t="e">
        <f t="shared" si="2"/>
        <v>#DIV/0!</v>
      </c>
    </row>
    <row r="77" spans="1:8" s="44" customFormat="1" ht="14.85" hidden="1" customHeight="1" x14ac:dyDescent="0.25">
      <c r="A77" s="38"/>
      <c r="B77" s="37">
        <v>4399</v>
      </c>
      <c r="C77" s="9">
        <v>2321</v>
      </c>
      <c r="D77" s="9" t="s">
        <v>419</v>
      </c>
      <c r="E77" s="51"/>
      <c r="F77" s="162"/>
      <c r="G77" s="109"/>
      <c r="H77" s="108" t="e">
        <f t="shared" si="2"/>
        <v>#DIV/0!</v>
      </c>
    </row>
    <row r="78" spans="1:8" s="44" customFormat="1" ht="15" hidden="1" customHeight="1" x14ac:dyDescent="0.25">
      <c r="A78" s="38"/>
      <c r="B78" s="37">
        <v>6330</v>
      </c>
      <c r="C78" s="9">
        <v>4132</v>
      </c>
      <c r="D78" s="9" t="s">
        <v>420</v>
      </c>
      <c r="E78" s="51"/>
      <c r="F78" s="162"/>
      <c r="G78" s="109"/>
      <c r="H78" s="108" t="e">
        <f t="shared" si="2"/>
        <v>#DIV/0!</v>
      </c>
    </row>
    <row r="79" spans="1:8" s="44" customFormat="1" ht="15" hidden="1" customHeight="1" x14ac:dyDescent="0.25">
      <c r="A79" s="38"/>
      <c r="B79" s="37">
        <v>6402</v>
      </c>
      <c r="C79" s="9">
        <v>2229</v>
      </c>
      <c r="D79" s="9" t="s">
        <v>455</v>
      </c>
      <c r="E79" s="51"/>
      <c r="F79" s="162"/>
      <c r="G79" s="109"/>
      <c r="H79" s="108" t="e">
        <f t="shared" si="2"/>
        <v>#DIV/0!</v>
      </c>
    </row>
    <row r="80" spans="1:8" s="44" customFormat="1" ht="18" hidden="1" customHeight="1" thickBot="1" x14ac:dyDescent="0.3">
      <c r="A80" s="38"/>
      <c r="B80" s="37">
        <v>6409</v>
      </c>
      <c r="C80" s="9">
        <v>2329</v>
      </c>
      <c r="D80" s="9" t="s">
        <v>501</v>
      </c>
      <c r="E80" s="51"/>
      <c r="F80" s="162"/>
      <c r="G80" s="109"/>
      <c r="H80" s="108" t="e">
        <f t="shared" si="2"/>
        <v>#DIV/0!</v>
      </c>
    </row>
    <row r="81" spans="1:8" s="177" customFormat="1" ht="24.75" customHeight="1" thickTop="1" thickBot="1" x14ac:dyDescent="0.35">
      <c r="A81" s="184"/>
      <c r="B81" s="185"/>
      <c r="C81" s="185"/>
      <c r="D81" s="186" t="s">
        <v>406</v>
      </c>
      <c r="E81" s="84">
        <f t="shared" ref="E81:G81" si="3">SUM(E57:E80)</f>
        <v>12039</v>
      </c>
      <c r="F81" s="165">
        <f t="shared" si="3"/>
        <v>15761.4</v>
      </c>
      <c r="G81" s="179">
        <f t="shared" si="3"/>
        <v>17674.900000000001</v>
      </c>
      <c r="H81" s="108">
        <f t="shared" si="2"/>
        <v>112.14041899831236</v>
      </c>
    </row>
    <row r="82" spans="1:8" s="44" customFormat="1" ht="15" customHeight="1" x14ac:dyDescent="0.4">
      <c r="A82" s="45"/>
      <c r="B82" s="45"/>
      <c r="C82" s="45"/>
      <c r="D82" s="45"/>
      <c r="E82" s="167"/>
      <c r="F82" s="167"/>
      <c r="G82" s="177"/>
    </row>
    <row r="83" spans="1:8" ht="15.6" customHeight="1" thickBot="1" x14ac:dyDescent="0.35">
      <c r="A83" s="5"/>
      <c r="B83" s="5"/>
      <c r="C83" s="5"/>
      <c r="D83" s="6"/>
      <c r="E83" s="92"/>
      <c r="F83" s="92"/>
    </row>
    <row r="84" spans="1:8" ht="15.6" x14ac:dyDescent="0.3">
      <c r="A84" s="20" t="s">
        <v>14</v>
      </c>
      <c r="B84" s="20" t="s">
        <v>382</v>
      </c>
      <c r="C84" s="20" t="s">
        <v>383</v>
      </c>
      <c r="D84" s="19" t="s">
        <v>12</v>
      </c>
      <c r="E84" s="18" t="s">
        <v>11</v>
      </c>
      <c r="F84" s="18" t="s">
        <v>11</v>
      </c>
      <c r="G84" s="18" t="s">
        <v>0</v>
      </c>
      <c r="H84" s="110" t="s">
        <v>330</v>
      </c>
    </row>
    <row r="85" spans="1:8" s="44" customFormat="1" ht="15" customHeight="1" thickBot="1" x14ac:dyDescent="0.35">
      <c r="A85" s="17"/>
      <c r="B85" s="17"/>
      <c r="C85" s="17"/>
      <c r="D85" s="16"/>
      <c r="E85" s="168" t="s">
        <v>10</v>
      </c>
      <c r="F85" s="168" t="s">
        <v>9</v>
      </c>
      <c r="G85" s="190" t="s">
        <v>721</v>
      </c>
      <c r="H85" s="116" t="s">
        <v>331</v>
      </c>
    </row>
    <row r="86" spans="1:8" ht="16.5" customHeight="1" thickTop="1" x14ac:dyDescent="0.3">
      <c r="A86" s="33">
        <v>30</v>
      </c>
      <c r="B86" s="25"/>
      <c r="C86" s="25"/>
      <c r="D86" s="24" t="s">
        <v>80</v>
      </c>
      <c r="E86" s="80"/>
      <c r="F86" s="170"/>
      <c r="G86" s="178"/>
      <c r="H86" s="112"/>
    </row>
    <row r="87" spans="1:8" ht="16.5" customHeight="1" x14ac:dyDescent="0.3">
      <c r="A87" s="33"/>
      <c r="B87" s="25"/>
      <c r="C87" s="25"/>
      <c r="D87" s="24"/>
      <c r="E87" s="50"/>
      <c r="F87" s="162"/>
      <c r="G87" s="178"/>
      <c r="H87" s="112"/>
    </row>
    <row r="88" spans="1:8" ht="15" hidden="1" customHeight="1" x14ac:dyDescent="0.3">
      <c r="A88" s="41"/>
      <c r="B88" s="25"/>
      <c r="C88" s="43">
        <v>4113</v>
      </c>
      <c r="D88" s="29" t="s">
        <v>317</v>
      </c>
      <c r="E88" s="51">
        <v>0</v>
      </c>
      <c r="F88" s="162">
        <v>0</v>
      </c>
      <c r="G88" s="109"/>
      <c r="H88" s="108" t="e">
        <f>(#REF!/F88)*100</f>
        <v>#REF!</v>
      </c>
    </row>
    <row r="89" spans="1:8" ht="15" hidden="1" customHeight="1" x14ac:dyDescent="0.25">
      <c r="A89" s="8"/>
      <c r="B89" s="9"/>
      <c r="C89" s="9">
        <v>1361</v>
      </c>
      <c r="D89" s="9" t="s">
        <v>28</v>
      </c>
      <c r="E89" s="51">
        <v>0</v>
      </c>
      <c r="F89" s="162">
        <v>0</v>
      </c>
      <c r="G89" s="109"/>
      <c r="H89" s="108" t="e">
        <f>(#REF!/F89)*100</f>
        <v>#REF!</v>
      </c>
    </row>
    <row r="90" spans="1:8" ht="15" hidden="1" customHeight="1" x14ac:dyDescent="0.25">
      <c r="A90" s="8"/>
      <c r="B90" s="9"/>
      <c r="C90" s="9">
        <v>2460</v>
      </c>
      <c r="D90" s="9" t="s">
        <v>79</v>
      </c>
      <c r="E90" s="51">
        <v>0</v>
      </c>
      <c r="F90" s="162">
        <v>0</v>
      </c>
      <c r="G90" s="109"/>
      <c r="H90" s="108" t="e">
        <f>(#REF!/F90)*100</f>
        <v>#REF!</v>
      </c>
    </row>
    <row r="91" spans="1:8" ht="15" hidden="1" customHeight="1" x14ac:dyDescent="0.25">
      <c r="A91" s="8">
        <v>98008</v>
      </c>
      <c r="B91" s="9"/>
      <c r="C91" s="9">
        <v>4111</v>
      </c>
      <c r="D91" s="9" t="s">
        <v>78</v>
      </c>
      <c r="E91" s="51">
        <v>0</v>
      </c>
      <c r="F91" s="162">
        <v>0</v>
      </c>
      <c r="G91" s="109"/>
      <c r="H91" s="108" t="e">
        <f>(#REF!/F105)*100</f>
        <v>#REF!</v>
      </c>
    </row>
    <row r="92" spans="1:8" ht="15" customHeight="1" x14ac:dyDescent="0.25">
      <c r="A92" s="8">
        <v>98071</v>
      </c>
      <c r="B92" s="9"/>
      <c r="C92" s="9">
        <v>4111</v>
      </c>
      <c r="D92" s="9"/>
      <c r="E92" s="51">
        <v>0</v>
      </c>
      <c r="F92" s="162">
        <v>45.2</v>
      </c>
      <c r="G92" s="109">
        <v>45.2</v>
      </c>
      <c r="H92" s="108">
        <f t="shared" ref="H92:H155" si="4">(G92/F92)*100</f>
        <v>100</v>
      </c>
    </row>
    <row r="93" spans="1:8" ht="15" customHeight="1" x14ac:dyDescent="0.25">
      <c r="A93" s="8">
        <v>98187</v>
      </c>
      <c r="B93" s="9"/>
      <c r="C93" s="9">
        <v>4111</v>
      </c>
      <c r="D93" s="9" t="s">
        <v>77</v>
      </c>
      <c r="E93" s="51">
        <v>956</v>
      </c>
      <c r="F93" s="162">
        <v>956</v>
      </c>
      <c r="G93" s="109">
        <v>0</v>
      </c>
      <c r="H93" s="108">
        <f t="shared" si="4"/>
        <v>0</v>
      </c>
    </row>
    <row r="94" spans="1:8" hidden="1" x14ac:dyDescent="0.25">
      <c r="A94" s="8"/>
      <c r="B94" s="9"/>
      <c r="C94" s="9">
        <v>4116</v>
      </c>
      <c r="D94" s="9" t="s">
        <v>723</v>
      </c>
      <c r="E94" s="51">
        <v>0</v>
      </c>
      <c r="F94" s="162">
        <v>0</v>
      </c>
      <c r="G94" s="109"/>
      <c r="H94" s="108" t="e">
        <f t="shared" si="4"/>
        <v>#DIV/0!</v>
      </c>
    </row>
    <row r="95" spans="1:8" ht="15" hidden="1" customHeight="1" x14ac:dyDescent="0.25">
      <c r="A95" s="8">
        <v>22023</v>
      </c>
      <c r="B95" s="9"/>
      <c r="C95" s="9">
        <v>4116</v>
      </c>
      <c r="D95" s="9" t="s">
        <v>672</v>
      </c>
      <c r="E95" s="51"/>
      <c r="F95" s="162"/>
      <c r="G95" s="109"/>
      <c r="H95" s="108" t="e">
        <f t="shared" si="4"/>
        <v>#DIV/0!</v>
      </c>
    </row>
    <row r="96" spans="1:8" ht="15" hidden="1" customHeight="1" x14ac:dyDescent="0.25">
      <c r="A96" s="9">
        <v>13502</v>
      </c>
      <c r="B96" s="9"/>
      <c r="C96" s="9">
        <v>4116</v>
      </c>
      <c r="D96" s="9" t="s">
        <v>699</v>
      </c>
      <c r="E96" s="51"/>
      <c r="F96" s="162"/>
      <c r="G96" s="109"/>
      <c r="H96" s="108" t="e">
        <f t="shared" si="4"/>
        <v>#DIV/0!</v>
      </c>
    </row>
    <row r="97" spans="1:8" ht="19.05" hidden="1" customHeight="1" x14ac:dyDescent="0.25">
      <c r="A97" s="8">
        <v>201</v>
      </c>
      <c r="B97" s="9"/>
      <c r="C97" s="9">
        <v>4122</v>
      </c>
      <c r="D97" s="9" t="s">
        <v>711</v>
      </c>
      <c r="E97" s="51"/>
      <c r="F97" s="162"/>
      <c r="G97" s="109"/>
      <c r="H97" s="108" t="e">
        <f t="shared" si="4"/>
        <v>#DIV/0!</v>
      </c>
    </row>
    <row r="98" spans="1:8" hidden="1" x14ac:dyDescent="0.25">
      <c r="A98" s="8">
        <v>465</v>
      </c>
      <c r="B98" s="9"/>
      <c r="C98" s="9">
        <v>4122</v>
      </c>
      <c r="D98" s="9" t="s">
        <v>673</v>
      </c>
      <c r="E98" s="51"/>
      <c r="F98" s="162"/>
      <c r="G98" s="109"/>
      <c r="H98" s="108" t="e">
        <f t="shared" si="4"/>
        <v>#DIV/0!</v>
      </c>
    </row>
    <row r="99" spans="1:8" ht="15" hidden="1" customHeight="1" x14ac:dyDescent="0.25">
      <c r="A99" s="9"/>
      <c r="B99" s="9"/>
      <c r="C99" s="9">
        <v>4116</v>
      </c>
      <c r="D99" s="9" t="s">
        <v>191</v>
      </c>
      <c r="E99" s="51"/>
      <c r="F99" s="162"/>
      <c r="G99" s="109"/>
      <c r="H99" s="108" t="e">
        <f t="shared" si="4"/>
        <v>#DIV/0!</v>
      </c>
    </row>
    <row r="100" spans="1:8" ht="15" hidden="1" customHeight="1" x14ac:dyDescent="0.25">
      <c r="A100" s="8"/>
      <c r="B100" s="9"/>
      <c r="C100" s="9">
        <v>4132</v>
      </c>
      <c r="D100" s="9" t="s">
        <v>76</v>
      </c>
      <c r="E100" s="51"/>
      <c r="F100" s="162"/>
      <c r="G100" s="109"/>
      <c r="H100" s="108" t="e">
        <f t="shared" si="4"/>
        <v>#DIV/0!</v>
      </c>
    </row>
    <row r="101" spans="1:8" ht="15" hidden="1" customHeight="1" x14ac:dyDescent="0.25">
      <c r="A101" s="8">
        <v>379</v>
      </c>
      <c r="B101" s="9"/>
      <c r="C101" s="9">
        <v>4122</v>
      </c>
      <c r="D101" s="9" t="s">
        <v>502</v>
      </c>
      <c r="E101" s="51"/>
      <c r="F101" s="162"/>
      <c r="G101" s="109"/>
      <c r="H101" s="108" t="e">
        <f t="shared" si="4"/>
        <v>#DIV/0!</v>
      </c>
    </row>
    <row r="102" spans="1:8" hidden="1" x14ac:dyDescent="0.25">
      <c r="A102" s="8">
        <v>521</v>
      </c>
      <c r="B102" s="9"/>
      <c r="C102" s="9">
        <v>4122</v>
      </c>
      <c r="D102" s="9" t="s">
        <v>512</v>
      </c>
      <c r="E102" s="51"/>
      <c r="F102" s="162"/>
      <c r="G102" s="109"/>
      <c r="H102" s="108" t="e">
        <f t="shared" si="4"/>
        <v>#DIV/0!</v>
      </c>
    </row>
    <row r="103" spans="1:8" hidden="1" x14ac:dyDescent="0.25">
      <c r="A103" s="8">
        <v>98032</v>
      </c>
      <c r="B103" s="9"/>
      <c r="C103" s="9">
        <v>4122</v>
      </c>
      <c r="D103" s="9" t="s">
        <v>513</v>
      </c>
      <c r="E103" s="51"/>
      <c r="F103" s="162"/>
      <c r="G103" s="109"/>
      <c r="H103" s="108" t="e">
        <f t="shared" si="4"/>
        <v>#DIV/0!</v>
      </c>
    </row>
    <row r="104" spans="1:8" ht="19.05" hidden="1" customHeight="1" x14ac:dyDescent="0.25">
      <c r="A104" s="8">
        <v>201</v>
      </c>
      <c r="B104" s="9"/>
      <c r="C104" s="9">
        <v>4122</v>
      </c>
      <c r="D104" s="9" t="s">
        <v>648</v>
      </c>
      <c r="E104" s="51"/>
      <c r="F104" s="162"/>
      <c r="G104" s="109"/>
      <c r="H104" s="108" t="e">
        <f t="shared" si="4"/>
        <v>#DIV/0!</v>
      </c>
    </row>
    <row r="105" spans="1:8" ht="15" hidden="1" customHeight="1" x14ac:dyDescent="0.25">
      <c r="A105" s="8">
        <v>551</v>
      </c>
      <c r="B105" s="9"/>
      <c r="C105" s="9">
        <v>4122</v>
      </c>
      <c r="D105" s="9" t="s">
        <v>485</v>
      </c>
      <c r="E105" s="51"/>
      <c r="F105" s="162"/>
      <c r="G105" s="109"/>
      <c r="H105" s="108" t="e">
        <f t="shared" si="4"/>
        <v>#DIV/0!</v>
      </c>
    </row>
    <row r="106" spans="1:8" ht="15" hidden="1" customHeight="1" x14ac:dyDescent="0.25">
      <c r="A106" s="32"/>
      <c r="B106" s="26"/>
      <c r="C106" s="26">
        <v>4216</v>
      </c>
      <c r="D106" s="26" t="s">
        <v>75</v>
      </c>
      <c r="E106" s="51"/>
      <c r="F106" s="162"/>
      <c r="G106" s="109"/>
      <c r="H106" s="108" t="e">
        <f t="shared" si="4"/>
        <v>#DIV/0!</v>
      </c>
    </row>
    <row r="107" spans="1:8" ht="15" customHeight="1" x14ac:dyDescent="0.25">
      <c r="A107" s="9"/>
      <c r="B107" s="9"/>
      <c r="C107" s="9">
        <v>4216</v>
      </c>
      <c r="D107" s="9" t="s">
        <v>724</v>
      </c>
      <c r="E107" s="51">
        <v>31287</v>
      </c>
      <c r="F107" s="162">
        <v>31287</v>
      </c>
      <c r="G107" s="109">
        <v>0</v>
      </c>
      <c r="H107" s="108">
        <f t="shared" si="4"/>
        <v>0</v>
      </c>
    </row>
    <row r="108" spans="1:8" ht="15" hidden="1" customHeight="1" x14ac:dyDescent="0.25">
      <c r="A108" s="9">
        <v>1955</v>
      </c>
      <c r="B108" s="9"/>
      <c r="C108" s="9">
        <v>4152</v>
      </c>
      <c r="D108" s="26" t="s">
        <v>636</v>
      </c>
      <c r="E108" s="51"/>
      <c r="F108" s="162"/>
      <c r="G108" s="109"/>
      <c r="H108" s="108" t="e">
        <f t="shared" si="4"/>
        <v>#DIV/0!</v>
      </c>
    </row>
    <row r="109" spans="1:8" ht="15" hidden="1" customHeight="1" x14ac:dyDescent="0.25">
      <c r="A109" s="8">
        <v>17526</v>
      </c>
      <c r="B109" s="9"/>
      <c r="C109" s="37">
        <v>4216</v>
      </c>
      <c r="D109" s="42" t="s">
        <v>642</v>
      </c>
      <c r="E109" s="51"/>
      <c r="F109" s="162"/>
      <c r="G109" s="109"/>
      <c r="H109" s="108" t="e">
        <f t="shared" si="4"/>
        <v>#DIV/0!</v>
      </c>
    </row>
    <row r="110" spans="1:8" ht="15" customHeight="1" x14ac:dyDescent="0.25">
      <c r="A110" s="8">
        <v>211</v>
      </c>
      <c r="B110" s="9"/>
      <c r="C110" s="37">
        <v>4216</v>
      </c>
      <c r="D110" s="42" t="s">
        <v>655</v>
      </c>
      <c r="E110" s="51">
        <v>4000</v>
      </c>
      <c r="F110" s="162">
        <v>4000</v>
      </c>
      <c r="G110" s="109">
        <v>4000</v>
      </c>
      <c r="H110" s="108">
        <f t="shared" si="4"/>
        <v>100</v>
      </c>
    </row>
    <row r="111" spans="1:8" ht="15" customHeight="1" x14ac:dyDescent="0.25">
      <c r="A111" s="8">
        <v>211</v>
      </c>
      <c r="B111" s="9"/>
      <c r="C111" s="9">
        <v>4222</v>
      </c>
      <c r="D111" s="9" t="s">
        <v>656</v>
      </c>
      <c r="E111" s="51">
        <v>1900</v>
      </c>
      <c r="F111" s="162">
        <v>1900</v>
      </c>
      <c r="G111" s="109">
        <v>0</v>
      </c>
      <c r="H111" s="108">
        <f t="shared" si="4"/>
        <v>0</v>
      </c>
    </row>
    <row r="112" spans="1:8" ht="15" hidden="1" customHeight="1" x14ac:dyDescent="0.25">
      <c r="A112" s="8">
        <v>551</v>
      </c>
      <c r="B112" s="9"/>
      <c r="C112" s="9">
        <v>4222</v>
      </c>
      <c r="D112" s="9" t="s">
        <v>677</v>
      </c>
      <c r="E112" s="51"/>
      <c r="F112" s="162"/>
      <c r="G112" s="109"/>
      <c r="H112" s="108" t="e">
        <f t="shared" si="4"/>
        <v>#DIV/0!</v>
      </c>
    </row>
    <row r="113" spans="1:8" ht="15" hidden="1" customHeight="1" x14ac:dyDescent="0.25">
      <c r="A113" s="8"/>
      <c r="B113" s="9">
        <v>3341</v>
      </c>
      <c r="C113" s="9">
        <v>2111</v>
      </c>
      <c r="D113" s="9" t="s">
        <v>74</v>
      </c>
      <c r="E113" s="51"/>
      <c r="F113" s="162"/>
      <c r="G113" s="109"/>
      <c r="H113" s="108" t="e">
        <f t="shared" si="4"/>
        <v>#DIV/0!</v>
      </c>
    </row>
    <row r="114" spans="1:8" ht="15.6" hidden="1" x14ac:dyDescent="0.3">
      <c r="A114" s="41">
        <v>359</v>
      </c>
      <c r="B114" s="25"/>
      <c r="C114" s="43">
        <v>4122</v>
      </c>
      <c r="D114" s="29" t="s">
        <v>307</v>
      </c>
      <c r="E114" s="51"/>
      <c r="F114" s="162"/>
      <c r="G114" s="109"/>
      <c r="H114" s="108" t="e">
        <f t="shared" si="4"/>
        <v>#DIV/0!</v>
      </c>
    </row>
    <row r="115" spans="1:8" ht="15.6" hidden="1" x14ac:dyDescent="0.3">
      <c r="A115" s="41"/>
      <c r="B115" s="25"/>
      <c r="C115" s="43">
        <v>4122</v>
      </c>
      <c r="D115" s="29" t="s">
        <v>306</v>
      </c>
      <c r="E115" s="51"/>
      <c r="F115" s="162"/>
      <c r="G115" s="109"/>
      <c r="H115" s="108" t="e">
        <f t="shared" si="4"/>
        <v>#DIV/0!</v>
      </c>
    </row>
    <row r="116" spans="1:8" ht="15.6" hidden="1" x14ac:dyDescent="0.3">
      <c r="A116" s="41">
        <v>379</v>
      </c>
      <c r="B116" s="25"/>
      <c r="C116" s="43">
        <v>4122</v>
      </c>
      <c r="D116" s="29" t="s">
        <v>308</v>
      </c>
      <c r="E116" s="51"/>
      <c r="F116" s="162"/>
      <c r="G116" s="109"/>
      <c r="H116" s="108" t="e">
        <f t="shared" si="4"/>
        <v>#DIV/0!</v>
      </c>
    </row>
    <row r="117" spans="1:8" hidden="1" x14ac:dyDescent="0.25">
      <c r="A117" s="40"/>
      <c r="B117" s="39">
        <v>3699</v>
      </c>
      <c r="C117" s="37">
        <v>2111</v>
      </c>
      <c r="D117" s="36" t="s">
        <v>311</v>
      </c>
      <c r="E117" s="51"/>
      <c r="F117" s="162"/>
      <c r="G117" s="109"/>
      <c r="H117" s="108" t="e">
        <f t="shared" si="4"/>
        <v>#DIV/0!</v>
      </c>
    </row>
    <row r="118" spans="1:8" hidden="1" x14ac:dyDescent="0.25">
      <c r="A118" s="8">
        <v>521</v>
      </c>
      <c r="B118" s="9"/>
      <c r="C118" s="9">
        <v>4222</v>
      </c>
      <c r="D118" s="9" t="s">
        <v>514</v>
      </c>
      <c r="E118" s="51"/>
      <c r="F118" s="162"/>
      <c r="G118" s="109"/>
      <c r="H118" s="108" t="e">
        <f t="shared" si="4"/>
        <v>#DIV/0!</v>
      </c>
    </row>
    <row r="119" spans="1:8" hidden="1" x14ac:dyDescent="0.25">
      <c r="A119" s="40"/>
      <c r="B119" s="39">
        <v>2117</v>
      </c>
      <c r="C119" s="37">
        <v>2111</v>
      </c>
      <c r="D119" s="36" t="s">
        <v>649</v>
      </c>
      <c r="E119" s="51"/>
      <c r="F119" s="162"/>
      <c r="G119" s="109"/>
      <c r="H119" s="108" t="e">
        <f t="shared" si="4"/>
        <v>#DIV/0!</v>
      </c>
    </row>
    <row r="120" spans="1:8" x14ac:dyDescent="0.25">
      <c r="A120" s="8"/>
      <c r="B120" s="9">
        <v>3349</v>
      </c>
      <c r="C120" s="9">
        <v>2111</v>
      </c>
      <c r="D120" s="9" t="s">
        <v>650</v>
      </c>
      <c r="E120" s="51">
        <v>900</v>
      </c>
      <c r="F120" s="162">
        <v>900</v>
      </c>
      <c r="G120" s="109">
        <v>213.3</v>
      </c>
      <c r="H120" s="108">
        <f t="shared" si="4"/>
        <v>23.700000000000003</v>
      </c>
    </row>
    <row r="121" spans="1:8" hidden="1" x14ac:dyDescent="0.25">
      <c r="A121" s="8"/>
      <c r="B121" s="9">
        <v>3639</v>
      </c>
      <c r="C121" s="9">
        <v>2131</v>
      </c>
      <c r="D121" s="9" t="s">
        <v>563</v>
      </c>
      <c r="E121" s="51"/>
      <c r="F121" s="162"/>
      <c r="G121" s="109"/>
      <c r="H121" s="108" t="e">
        <f t="shared" si="4"/>
        <v>#DIV/0!</v>
      </c>
    </row>
    <row r="122" spans="1:8" ht="15" hidden="1" customHeight="1" x14ac:dyDescent="0.25">
      <c r="A122" s="8"/>
      <c r="B122" s="9">
        <v>3699</v>
      </c>
      <c r="C122" s="9">
        <v>2111</v>
      </c>
      <c r="D122" s="9" t="s">
        <v>384</v>
      </c>
      <c r="E122" s="51"/>
      <c r="F122" s="162"/>
      <c r="G122" s="109"/>
      <c r="H122" s="108" t="e">
        <f t="shared" si="4"/>
        <v>#DIV/0!</v>
      </c>
    </row>
    <row r="123" spans="1:8" ht="15" hidden="1" customHeight="1" x14ac:dyDescent="0.25">
      <c r="A123" s="8"/>
      <c r="B123" s="9">
        <v>3699</v>
      </c>
      <c r="C123" s="9">
        <v>2321</v>
      </c>
      <c r="D123" s="9" t="s">
        <v>617</v>
      </c>
      <c r="E123" s="51"/>
      <c r="F123" s="162"/>
      <c r="G123" s="109"/>
      <c r="H123" s="108" t="e">
        <f t="shared" si="4"/>
        <v>#DIV/0!</v>
      </c>
    </row>
    <row r="124" spans="1:8" ht="15" hidden="1" customHeight="1" x14ac:dyDescent="0.25">
      <c r="A124" s="8"/>
      <c r="B124" s="9">
        <v>3699</v>
      </c>
      <c r="C124" s="9">
        <v>3121</v>
      </c>
      <c r="D124" s="9" t="s">
        <v>475</v>
      </c>
      <c r="E124" s="51"/>
      <c r="F124" s="162"/>
      <c r="G124" s="109"/>
      <c r="H124" s="108" t="e">
        <f t="shared" si="4"/>
        <v>#DIV/0!</v>
      </c>
    </row>
    <row r="125" spans="1:8" ht="15" hidden="1" customHeight="1" x14ac:dyDescent="0.25">
      <c r="A125" s="8"/>
      <c r="B125" s="9">
        <v>3900</v>
      </c>
      <c r="C125" s="9">
        <v>2321</v>
      </c>
      <c r="D125" s="9" t="s">
        <v>541</v>
      </c>
      <c r="E125" s="51"/>
      <c r="F125" s="162"/>
      <c r="G125" s="109"/>
      <c r="H125" s="108" t="e">
        <f t="shared" si="4"/>
        <v>#DIV/0!</v>
      </c>
    </row>
    <row r="126" spans="1:8" ht="15" hidden="1" customHeight="1" x14ac:dyDescent="0.25">
      <c r="A126" s="8"/>
      <c r="B126" s="9">
        <v>5512</v>
      </c>
      <c r="C126" s="9">
        <v>2111</v>
      </c>
      <c r="D126" s="9" t="s">
        <v>73</v>
      </c>
      <c r="E126" s="51"/>
      <c r="F126" s="162"/>
      <c r="G126" s="109"/>
      <c r="H126" s="108" t="e">
        <f t="shared" si="4"/>
        <v>#DIV/0!</v>
      </c>
    </row>
    <row r="127" spans="1:8" ht="15" hidden="1" customHeight="1" x14ac:dyDescent="0.25">
      <c r="A127" s="8"/>
      <c r="B127" s="9">
        <v>5512</v>
      </c>
      <c r="C127" s="9">
        <v>2322</v>
      </c>
      <c r="D127" s="9" t="s">
        <v>601</v>
      </c>
      <c r="E127" s="51"/>
      <c r="F127" s="162"/>
      <c r="G127" s="109"/>
      <c r="H127" s="108" t="e">
        <f t="shared" si="4"/>
        <v>#DIV/0!</v>
      </c>
    </row>
    <row r="128" spans="1:8" ht="15" hidden="1" customHeight="1" x14ac:dyDescent="0.25">
      <c r="A128" s="8"/>
      <c r="B128" s="9">
        <v>5512</v>
      </c>
      <c r="C128" s="9">
        <v>2324</v>
      </c>
      <c r="D128" s="9" t="s">
        <v>192</v>
      </c>
      <c r="E128" s="51"/>
      <c r="F128" s="162"/>
      <c r="G128" s="109"/>
      <c r="H128" s="108" t="e">
        <f t="shared" si="4"/>
        <v>#DIV/0!</v>
      </c>
    </row>
    <row r="129" spans="1:8" ht="15" hidden="1" customHeight="1" x14ac:dyDescent="0.25">
      <c r="A129" s="8"/>
      <c r="B129" s="9">
        <v>5512</v>
      </c>
      <c r="C129" s="9">
        <v>3113</v>
      </c>
      <c r="D129" s="9" t="s">
        <v>193</v>
      </c>
      <c r="E129" s="51"/>
      <c r="F129" s="162"/>
      <c r="G129" s="109"/>
      <c r="H129" s="108" t="e">
        <f t="shared" si="4"/>
        <v>#DIV/0!</v>
      </c>
    </row>
    <row r="130" spans="1:8" ht="15" hidden="1" customHeight="1" x14ac:dyDescent="0.25">
      <c r="A130" s="8"/>
      <c r="B130" s="9">
        <v>5512</v>
      </c>
      <c r="C130" s="9">
        <v>3122</v>
      </c>
      <c r="D130" s="9" t="s">
        <v>71</v>
      </c>
      <c r="E130" s="51"/>
      <c r="F130" s="162"/>
      <c r="G130" s="109"/>
      <c r="H130" s="108" t="e">
        <f t="shared" si="4"/>
        <v>#DIV/0!</v>
      </c>
    </row>
    <row r="131" spans="1:8" hidden="1" x14ac:dyDescent="0.25">
      <c r="A131" s="38"/>
      <c r="B131" s="37">
        <v>3599</v>
      </c>
      <c r="C131" s="9">
        <v>2321</v>
      </c>
      <c r="D131" s="9" t="s">
        <v>313</v>
      </c>
      <c r="E131" s="51"/>
      <c r="F131" s="162"/>
      <c r="G131" s="109"/>
      <c r="H131" s="108" t="e">
        <f t="shared" si="4"/>
        <v>#DIV/0!</v>
      </c>
    </row>
    <row r="132" spans="1:8" hidden="1" x14ac:dyDescent="0.25">
      <c r="A132" s="38"/>
      <c r="B132" s="37">
        <v>3349</v>
      </c>
      <c r="C132" s="9">
        <v>2111</v>
      </c>
      <c r="D132" s="9" t="s">
        <v>421</v>
      </c>
      <c r="E132" s="51"/>
      <c r="F132" s="162"/>
      <c r="G132" s="109"/>
      <c r="H132" s="108" t="e">
        <f t="shared" si="4"/>
        <v>#DIV/0!</v>
      </c>
    </row>
    <row r="133" spans="1:8" ht="15" hidden="1" customHeight="1" x14ac:dyDescent="0.25">
      <c r="A133" s="8"/>
      <c r="B133" s="9">
        <v>3900</v>
      </c>
      <c r="C133" s="9">
        <v>2329</v>
      </c>
      <c r="D133" s="9" t="s">
        <v>439</v>
      </c>
      <c r="E133" s="51"/>
      <c r="F133" s="162"/>
      <c r="G133" s="109"/>
      <c r="H133" s="108" t="e">
        <f t="shared" si="4"/>
        <v>#DIV/0!</v>
      </c>
    </row>
    <row r="134" spans="1:8" hidden="1" x14ac:dyDescent="0.25">
      <c r="A134" s="8"/>
      <c r="B134" s="9">
        <v>5272</v>
      </c>
      <c r="C134" s="9">
        <v>2212</v>
      </c>
      <c r="D134" s="9" t="s">
        <v>471</v>
      </c>
      <c r="E134" s="51"/>
      <c r="F134" s="162"/>
      <c r="G134" s="109"/>
      <c r="H134" s="108" t="e">
        <f t="shared" si="4"/>
        <v>#DIV/0!</v>
      </c>
    </row>
    <row r="135" spans="1:8" ht="15" hidden="1" customHeight="1" x14ac:dyDescent="0.25">
      <c r="A135" s="8"/>
      <c r="B135" s="9">
        <v>5511</v>
      </c>
      <c r="C135" s="9">
        <v>3121</v>
      </c>
      <c r="D135" s="9" t="s">
        <v>712</v>
      </c>
      <c r="E135" s="51"/>
      <c r="F135" s="162"/>
      <c r="G135" s="109"/>
      <c r="H135" s="108" t="e">
        <f t="shared" si="4"/>
        <v>#DIV/0!</v>
      </c>
    </row>
    <row r="136" spans="1:8" ht="15" hidden="1" customHeight="1" x14ac:dyDescent="0.25">
      <c r="A136" s="8"/>
      <c r="B136" s="9">
        <v>5512</v>
      </c>
      <c r="C136" s="9">
        <v>2321</v>
      </c>
      <c r="D136" s="9" t="s">
        <v>503</v>
      </c>
      <c r="E136" s="51"/>
      <c r="F136" s="162"/>
      <c r="G136" s="109"/>
      <c r="H136" s="108" t="e">
        <f t="shared" si="4"/>
        <v>#DIV/0!</v>
      </c>
    </row>
    <row r="137" spans="1:8" ht="15" hidden="1" customHeight="1" x14ac:dyDescent="0.25">
      <c r="A137" s="8"/>
      <c r="B137" s="9">
        <v>5512</v>
      </c>
      <c r="C137" s="9">
        <v>2322</v>
      </c>
      <c r="D137" s="9" t="s">
        <v>72</v>
      </c>
      <c r="E137" s="51"/>
      <c r="F137" s="162"/>
      <c r="G137" s="109"/>
      <c r="H137" s="108" t="e">
        <f t="shared" si="4"/>
        <v>#DIV/0!</v>
      </c>
    </row>
    <row r="138" spans="1:8" ht="17.25" customHeight="1" x14ac:dyDescent="0.25">
      <c r="A138" s="8"/>
      <c r="B138" s="9">
        <v>5512</v>
      </c>
      <c r="C138" s="9">
        <v>3113</v>
      </c>
      <c r="D138" s="9" t="s">
        <v>507</v>
      </c>
      <c r="E138" s="51">
        <v>3000</v>
      </c>
      <c r="F138" s="162">
        <v>3000</v>
      </c>
      <c r="G138" s="109">
        <v>0</v>
      </c>
      <c r="H138" s="108">
        <f t="shared" si="4"/>
        <v>0</v>
      </c>
    </row>
    <row r="139" spans="1:8" x14ac:dyDescent="0.25">
      <c r="A139" s="8"/>
      <c r="B139" s="9">
        <v>6171</v>
      </c>
      <c r="C139" s="9">
        <v>2111</v>
      </c>
      <c r="D139" s="9" t="s">
        <v>423</v>
      </c>
      <c r="E139" s="51">
        <v>150</v>
      </c>
      <c r="F139" s="162">
        <v>150</v>
      </c>
      <c r="G139" s="109">
        <v>85.2</v>
      </c>
      <c r="H139" s="108">
        <f t="shared" si="4"/>
        <v>56.800000000000004</v>
      </c>
    </row>
    <row r="140" spans="1:8" ht="15" hidden="1" customHeight="1" x14ac:dyDescent="0.25">
      <c r="A140" s="8"/>
      <c r="B140" s="9">
        <v>6171</v>
      </c>
      <c r="C140" s="9">
        <v>2131</v>
      </c>
      <c r="D140" s="9" t="s">
        <v>422</v>
      </c>
      <c r="E140" s="51"/>
      <c r="F140" s="162"/>
      <c r="G140" s="109"/>
      <c r="H140" s="108" t="e">
        <f t="shared" si="4"/>
        <v>#DIV/0!</v>
      </c>
    </row>
    <row r="141" spans="1:8" x14ac:dyDescent="0.25">
      <c r="A141" s="8"/>
      <c r="B141" s="9">
        <v>6171</v>
      </c>
      <c r="C141" s="9">
        <v>2132</v>
      </c>
      <c r="D141" s="9" t="s">
        <v>424</v>
      </c>
      <c r="E141" s="51">
        <v>320</v>
      </c>
      <c r="F141" s="162">
        <v>320</v>
      </c>
      <c r="G141" s="109">
        <v>0</v>
      </c>
      <c r="H141" s="108">
        <f t="shared" si="4"/>
        <v>0</v>
      </c>
    </row>
    <row r="142" spans="1:8" ht="15" hidden="1" customHeight="1" x14ac:dyDescent="0.25">
      <c r="A142" s="8"/>
      <c r="B142" s="9">
        <v>6171</v>
      </c>
      <c r="C142" s="9">
        <v>2212</v>
      </c>
      <c r="D142" s="9" t="s">
        <v>194</v>
      </c>
      <c r="E142" s="51"/>
      <c r="F142" s="162"/>
      <c r="G142" s="109"/>
      <c r="H142" s="108" t="e">
        <f t="shared" si="4"/>
        <v>#DIV/0!</v>
      </c>
    </row>
    <row r="143" spans="1:8" ht="15" hidden="1" customHeight="1" x14ac:dyDescent="0.25">
      <c r="A143" s="8"/>
      <c r="B143" s="9">
        <v>6171</v>
      </c>
      <c r="C143" s="9">
        <v>2133</v>
      </c>
      <c r="D143" s="9" t="s">
        <v>70</v>
      </c>
      <c r="E143" s="51"/>
      <c r="F143" s="162"/>
      <c r="G143" s="109"/>
      <c r="H143" s="108" t="e">
        <f t="shared" si="4"/>
        <v>#DIV/0!</v>
      </c>
    </row>
    <row r="144" spans="1:8" ht="15" hidden="1" customHeight="1" x14ac:dyDescent="0.25">
      <c r="A144" s="8"/>
      <c r="B144" s="9">
        <v>6171</v>
      </c>
      <c r="C144" s="9">
        <v>2310</v>
      </c>
      <c r="D144" s="9" t="s">
        <v>69</v>
      </c>
      <c r="E144" s="51"/>
      <c r="F144" s="162"/>
      <c r="G144" s="109"/>
      <c r="H144" s="108" t="e">
        <f t="shared" si="4"/>
        <v>#DIV/0!</v>
      </c>
    </row>
    <row r="145" spans="1:8" ht="15" customHeight="1" x14ac:dyDescent="0.25">
      <c r="A145" s="8"/>
      <c r="B145" s="9">
        <v>6171</v>
      </c>
      <c r="C145" s="9">
        <v>2322</v>
      </c>
      <c r="D145" s="9" t="s">
        <v>674</v>
      </c>
      <c r="E145" s="51">
        <v>0</v>
      </c>
      <c r="F145" s="162">
        <v>0</v>
      </c>
      <c r="G145" s="109">
        <v>1.5</v>
      </c>
      <c r="H145" s="108" t="e">
        <f t="shared" si="4"/>
        <v>#DIV/0!</v>
      </c>
    </row>
    <row r="146" spans="1:8" x14ac:dyDescent="0.25">
      <c r="A146" s="8"/>
      <c r="B146" s="9">
        <v>6171</v>
      </c>
      <c r="C146" s="9">
        <v>2324</v>
      </c>
      <c r="D146" s="9" t="s">
        <v>557</v>
      </c>
      <c r="E146" s="51">
        <v>2000</v>
      </c>
      <c r="F146" s="162">
        <v>2000</v>
      </c>
      <c r="G146" s="109">
        <v>849.1</v>
      </c>
      <c r="H146" s="108">
        <f t="shared" si="4"/>
        <v>42.455000000000005</v>
      </c>
    </row>
    <row r="147" spans="1:8" ht="15" hidden="1" customHeight="1" x14ac:dyDescent="0.25">
      <c r="A147" s="8"/>
      <c r="B147" s="9">
        <v>6171</v>
      </c>
      <c r="C147" s="9">
        <v>2329</v>
      </c>
      <c r="D147" s="9" t="s">
        <v>68</v>
      </c>
      <c r="E147" s="51"/>
      <c r="F147" s="162"/>
      <c r="G147" s="109"/>
      <c r="H147" s="108" t="e">
        <f t="shared" si="4"/>
        <v>#DIV/0!</v>
      </c>
    </row>
    <row r="148" spans="1:8" ht="15" hidden="1" customHeight="1" x14ac:dyDescent="0.25">
      <c r="A148" s="8"/>
      <c r="B148" s="9">
        <v>6171</v>
      </c>
      <c r="C148" s="9">
        <v>3113</v>
      </c>
      <c r="D148" s="9" t="s">
        <v>587</v>
      </c>
      <c r="E148" s="51"/>
      <c r="F148" s="162"/>
      <c r="G148" s="109"/>
      <c r="H148" s="108" t="e">
        <f t="shared" si="4"/>
        <v>#DIV/0!</v>
      </c>
    </row>
    <row r="149" spans="1:8" ht="15" hidden="1" customHeight="1" x14ac:dyDescent="0.25">
      <c r="A149" s="8"/>
      <c r="B149" s="56">
        <v>6409</v>
      </c>
      <c r="C149" s="56">
        <v>2328</v>
      </c>
      <c r="D149" s="56" t="s">
        <v>67</v>
      </c>
      <c r="E149" s="51"/>
      <c r="F149" s="242"/>
      <c r="G149" s="109"/>
      <c r="H149" s="108" t="e">
        <f t="shared" si="4"/>
        <v>#DIV/0!</v>
      </c>
    </row>
    <row r="150" spans="1:8" hidden="1" x14ac:dyDescent="0.25">
      <c r="A150" s="8"/>
      <c r="B150" s="9">
        <v>6171</v>
      </c>
      <c r="C150" s="9">
        <v>2329</v>
      </c>
      <c r="D150" s="9" t="s">
        <v>281</v>
      </c>
      <c r="E150" s="51"/>
      <c r="F150" s="162"/>
      <c r="G150" s="109"/>
      <c r="H150" s="108" t="e">
        <f t="shared" si="4"/>
        <v>#DIV/0!</v>
      </c>
    </row>
    <row r="151" spans="1:8" hidden="1" x14ac:dyDescent="0.25">
      <c r="A151" s="8"/>
      <c r="B151" s="9">
        <v>6171</v>
      </c>
      <c r="C151" s="9">
        <v>3113</v>
      </c>
      <c r="D151" s="9" t="s">
        <v>425</v>
      </c>
      <c r="E151" s="51"/>
      <c r="F151" s="162"/>
      <c r="G151" s="109"/>
      <c r="H151" s="108" t="e">
        <f t="shared" si="4"/>
        <v>#DIV/0!</v>
      </c>
    </row>
    <row r="152" spans="1:8" hidden="1" x14ac:dyDescent="0.25">
      <c r="A152" s="8"/>
      <c r="B152" s="9">
        <v>6171</v>
      </c>
      <c r="C152" s="9">
        <v>3121</v>
      </c>
      <c r="D152" s="9" t="s">
        <v>426</v>
      </c>
      <c r="E152" s="51"/>
      <c r="F152" s="162"/>
      <c r="G152" s="109"/>
      <c r="H152" s="108" t="e">
        <f t="shared" si="4"/>
        <v>#DIV/0!</v>
      </c>
    </row>
    <row r="153" spans="1:8" hidden="1" x14ac:dyDescent="0.25">
      <c r="A153" s="8"/>
      <c r="B153" s="9">
        <v>6171</v>
      </c>
      <c r="C153" s="9">
        <v>3113</v>
      </c>
      <c r="D153" s="9" t="s">
        <v>425</v>
      </c>
      <c r="E153" s="51"/>
      <c r="F153" s="162"/>
      <c r="G153" s="109"/>
      <c r="H153" s="108" t="e">
        <f t="shared" si="4"/>
        <v>#DIV/0!</v>
      </c>
    </row>
    <row r="154" spans="1:8" hidden="1" x14ac:dyDescent="0.25">
      <c r="A154" s="8"/>
      <c r="B154" s="9">
        <v>6330</v>
      </c>
      <c r="C154" s="9">
        <v>4132</v>
      </c>
      <c r="D154" s="9" t="s">
        <v>31</v>
      </c>
      <c r="E154" s="51"/>
      <c r="F154" s="162"/>
      <c r="G154" s="109"/>
      <c r="H154" s="108" t="e">
        <f t="shared" si="4"/>
        <v>#DIV/0!</v>
      </c>
    </row>
    <row r="155" spans="1:8" hidden="1" x14ac:dyDescent="0.25">
      <c r="A155" s="8"/>
      <c r="B155" s="9">
        <v>6310</v>
      </c>
      <c r="C155" s="9">
        <v>2141</v>
      </c>
      <c r="D155" s="9" t="s">
        <v>438</v>
      </c>
      <c r="E155" s="51"/>
      <c r="F155" s="162"/>
      <c r="G155" s="109"/>
      <c r="H155" s="108" t="e">
        <f t="shared" si="4"/>
        <v>#DIV/0!</v>
      </c>
    </row>
    <row r="156" spans="1:8" ht="17.25" customHeight="1" thickBot="1" x14ac:dyDescent="0.3">
      <c r="A156" s="8"/>
      <c r="B156" s="9">
        <v>6402</v>
      </c>
      <c r="C156" s="9">
        <v>2222</v>
      </c>
      <c r="D156" s="9" t="s">
        <v>744</v>
      </c>
      <c r="E156" s="51">
        <v>0</v>
      </c>
      <c r="F156" s="162">
        <v>0</v>
      </c>
      <c r="G156" s="109">
        <v>0</v>
      </c>
      <c r="H156" s="108" t="e">
        <f t="shared" ref="H156:H159" si="5">(G156/F156)*100</f>
        <v>#DIV/0!</v>
      </c>
    </row>
    <row r="157" spans="1:8" ht="17.25" hidden="1" customHeight="1" x14ac:dyDescent="0.25">
      <c r="A157" s="8"/>
      <c r="B157" s="9">
        <v>6409</v>
      </c>
      <c r="C157" s="9">
        <v>2328</v>
      </c>
      <c r="D157" s="9" t="s">
        <v>275</v>
      </c>
      <c r="E157" s="51"/>
      <c r="F157" s="162"/>
      <c r="G157" s="109"/>
      <c r="H157" s="108" t="e">
        <f t="shared" si="5"/>
        <v>#DIV/0!</v>
      </c>
    </row>
    <row r="158" spans="1:8" ht="17.25" hidden="1" customHeight="1" thickBot="1" x14ac:dyDescent="0.3">
      <c r="A158" s="8"/>
      <c r="B158" s="9">
        <v>6409</v>
      </c>
      <c r="C158" s="9">
        <v>2329</v>
      </c>
      <c r="D158" s="9" t="s">
        <v>379</v>
      </c>
      <c r="E158" s="51"/>
      <c r="F158" s="162"/>
      <c r="G158" s="109"/>
      <c r="H158" s="108" t="e">
        <f t="shared" si="5"/>
        <v>#DIV/0!</v>
      </c>
    </row>
    <row r="159" spans="1:8" s="5" customFormat="1" ht="21.75" customHeight="1" thickTop="1" thickBot="1" x14ac:dyDescent="0.35">
      <c r="A159" s="200"/>
      <c r="B159" s="35"/>
      <c r="C159" s="35"/>
      <c r="D159" s="34" t="s">
        <v>66</v>
      </c>
      <c r="E159" s="84">
        <f t="shared" ref="E159:G159" si="6">SUM(E88:E158)</f>
        <v>44513</v>
      </c>
      <c r="F159" s="165">
        <f t="shared" si="6"/>
        <v>44558.2</v>
      </c>
      <c r="G159" s="179">
        <f t="shared" si="6"/>
        <v>5194.3</v>
      </c>
      <c r="H159" s="108">
        <f t="shared" si="5"/>
        <v>11.65733804327823</v>
      </c>
    </row>
    <row r="160" spans="1:8" ht="15" customHeight="1" x14ac:dyDescent="0.3">
      <c r="A160" s="5"/>
      <c r="B160" s="5"/>
      <c r="C160" s="5"/>
      <c r="D160" s="6"/>
      <c r="E160" s="92"/>
      <c r="F160" s="92"/>
    </row>
    <row r="161" spans="1:8" ht="12.75" hidden="1" customHeight="1" x14ac:dyDescent="0.3">
      <c r="A161" s="5"/>
      <c r="B161" s="5"/>
      <c r="C161" s="5"/>
      <c r="D161" s="6"/>
      <c r="E161" s="92"/>
      <c r="F161" s="92"/>
    </row>
    <row r="162" spans="1:8" ht="8.6999999999999993" customHeight="1" thickBot="1" x14ac:dyDescent="0.35">
      <c r="A162" s="5"/>
      <c r="B162" s="5"/>
      <c r="C162" s="5"/>
      <c r="D162" s="6"/>
      <c r="E162" s="92"/>
      <c r="F162" s="92"/>
    </row>
    <row r="163" spans="1:8" ht="15.6" x14ac:dyDescent="0.3">
      <c r="A163" s="20" t="s">
        <v>14</v>
      </c>
      <c r="B163" s="20" t="s">
        <v>382</v>
      </c>
      <c r="C163" s="20" t="s">
        <v>383</v>
      </c>
      <c r="D163" s="19" t="s">
        <v>12</v>
      </c>
      <c r="E163" s="18" t="s">
        <v>11</v>
      </c>
      <c r="F163" s="18" t="s">
        <v>11</v>
      </c>
      <c r="G163" s="18" t="s">
        <v>0</v>
      </c>
      <c r="H163" s="110" t="s">
        <v>330</v>
      </c>
    </row>
    <row r="164" spans="1:8" s="44" customFormat="1" ht="15" customHeight="1" thickBot="1" x14ac:dyDescent="0.35">
      <c r="A164" s="17"/>
      <c r="B164" s="17"/>
      <c r="C164" s="17"/>
      <c r="D164" s="16"/>
      <c r="E164" s="168" t="s">
        <v>10</v>
      </c>
      <c r="F164" s="168" t="s">
        <v>9</v>
      </c>
      <c r="G164" s="190" t="s">
        <v>721</v>
      </c>
      <c r="H164" s="116" t="s">
        <v>331</v>
      </c>
    </row>
    <row r="165" spans="1:8" ht="16.5" customHeight="1" thickTop="1" x14ac:dyDescent="0.3">
      <c r="A165" s="25">
        <v>50</v>
      </c>
      <c r="B165" s="25"/>
      <c r="C165" s="25"/>
      <c r="D165" s="24" t="s">
        <v>328</v>
      </c>
      <c r="E165" s="50"/>
      <c r="F165" s="170"/>
      <c r="G165" s="180"/>
      <c r="H165" s="120"/>
    </row>
    <row r="166" spans="1:8" ht="16.5" customHeight="1" x14ac:dyDescent="0.3">
      <c r="A166" s="33"/>
      <c r="B166" s="25"/>
      <c r="C166" s="25"/>
      <c r="D166" s="24"/>
      <c r="E166" s="50"/>
      <c r="F166" s="171"/>
      <c r="G166" s="178"/>
      <c r="H166" s="112"/>
    </row>
    <row r="167" spans="1:8" x14ac:dyDescent="0.25">
      <c r="A167" s="8"/>
      <c r="B167" s="9"/>
      <c r="C167" s="9">
        <v>1353</v>
      </c>
      <c r="D167" s="9" t="s">
        <v>55</v>
      </c>
      <c r="E167" s="51">
        <v>600</v>
      </c>
      <c r="F167" s="162">
        <v>600</v>
      </c>
      <c r="G167" s="109">
        <v>313.39999999999998</v>
      </c>
      <c r="H167" s="108">
        <f t="shared" ref="H167:H206" si="7">(G167/F167)*100</f>
        <v>52.233333333333334</v>
      </c>
    </row>
    <row r="168" spans="1:8" x14ac:dyDescent="0.25">
      <c r="A168" s="9"/>
      <c r="B168" s="9"/>
      <c r="C168" s="9">
        <v>1359</v>
      </c>
      <c r="D168" s="9" t="s">
        <v>54</v>
      </c>
      <c r="E168" s="51">
        <v>0</v>
      </c>
      <c r="F168" s="162">
        <v>0</v>
      </c>
      <c r="G168" s="109">
        <v>12</v>
      </c>
      <c r="H168" s="108" t="e">
        <f t="shared" si="7"/>
        <v>#DIV/0!</v>
      </c>
    </row>
    <row r="169" spans="1:8" x14ac:dyDescent="0.25">
      <c r="A169" s="9"/>
      <c r="B169" s="9"/>
      <c r="C169" s="9">
        <v>1361</v>
      </c>
      <c r="D169" s="9" t="s">
        <v>28</v>
      </c>
      <c r="E169" s="51">
        <v>8000</v>
      </c>
      <c r="F169" s="162">
        <v>8000</v>
      </c>
      <c r="G169" s="109">
        <v>4116.6000000000004</v>
      </c>
      <c r="H169" s="108">
        <f t="shared" si="7"/>
        <v>51.457500000000003</v>
      </c>
    </row>
    <row r="170" spans="1:8" hidden="1" x14ac:dyDescent="0.25">
      <c r="A170" s="9">
        <v>13011</v>
      </c>
      <c r="B170" s="9"/>
      <c r="C170" s="9">
        <v>4116</v>
      </c>
      <c r="D170" s="9" t="s">
        <v>374</v>
      </c>
      <c r="E170" s="51"/>
      <c r="F170" s="162"/>
      <c r="G170" s="109"/>
      <c r="H170" s="108" t="e">
        <f t="shared" si="7"/>
        <v>#DIV/0!</v>
      </c>
    </row>
    <row r="171" spans="1:8" hidden="1" x14ac:dyDescent="0.25">
      <c r="A171" s="9">
        <v>13015</v>
      </c>
      <c r="B171" s="9"/>
      <c r="C171" s="9">
        <v>4116</v>
      </c>
      <c r="D171" s="9" t="s">
        <v>375</v>
      </c>
      <c r="E171" s="51"/>
      <c r="F171" s="162"/>
      <c r="G171" s="109"/>
      <c r="H171" s="108" t="e">
        <f t="shared" si="7"/>
        <v>#DIV/0!</v>
      </c>
    </row>
    <row r="172" spans="1:8" hidden="1" x14ac:dyDescent="0.25">
      <c r="A172" s="9">
        <v>13013</v>
      </c>
      <c r="B172" s="9"/>
      <c r="C172" s="9">
        <v>4116</v>
      </c>
      <c r="D172" s="9" t="s">
        <v>388</v>
      </c>
      <c r="E172" s="51"/>
      <c r="F172" s="162"/>
      <c r="G172" s="109"/>
      <c r="H172" s="108" t="e">
        <f t="shared" si="7"/>
        <v>#DIV/0!</v>
      </c>
    </row>
    <row r="173" spans="1:8" x14ac:dyDescent="0.25">
      <c r="A173" s="9"/>
      <c r="B173" s="9"/>
      <c r="C173" s="9">
        <v>4121</v>
      </c>
      <c r="D173" s="9" t="s">
        <v>53</v>
      </c>
      <c r="E173" s="51">
        <v>795</v>
      </c>
      <c r="F173" s="162">
        <v>795</v>
      </c>
      <c r="G173" s="109">
        <v>502</v>
      </c>
      <c r="H173" s="108">
        <f t="shared" si="7"/>
        <v>63.144654088050309</v>
      </c>
    </row>
    <row r="174" spans="1:8" ht="15" hidden="1" customHeight="1" x14ac:dyDescent="0.25">
      <c r="A174" s="8"/>
      <c r="B174" s="9"/>
      <c r="C174" s="9">
        <v>4122</v>
      </c>
      <c r="D174" s="9" t="s">
        <v>575</v>
      </c>
      <c r="E174" s="51"/>
      <c r="F174" s="162"/>
      <c r="G174" s="109"/>
      <c r="H174" s="108" t="e">
        <f t="shared" si="7"/>
        <v>#DIV/0!</v>
      </c>
    </row>
    <row r="175" spans="1:8" x14ac:dyDescent="0.25">
      <c r="A175" s="8"/>
      <c r="B175" s="9">
        <v>2169</v>
      </c>
      <c r="C175" s="9">
        <v>2212</v>
      </c>
      <c r="D175" s="9" t="s">
        <v>282</v>
      </c>
      <c r="E175" s="51">
        <v>100</v>
      </c>
      <c r="F175" s="162">
        <v>100</v>
      </c>
      <c r="G175" s="109">
        <v>53.6</v>
      </c>
      <c r="H175" s="108">
        <f t="shared" si="7"/>
        <v>53.6</v>
      </c>
    </row>
    <row r="176" spans="1:8" hidden="1" x14ac:dyDescent="0.25">
      <c r="A176" s="8"/>
      <c r="B176" s="9">
        <v>2219</v>
      </c>
      <c r="C176" s="9">
        <v>2212</v>
      </c>
      <c r="D176" s="9" t="s">
        <v>296</v>
      </c>
      <c r="E176" s="51"/>
      <c r="F176" s="162"/>
      <c r="G176" s="109"/>
      <c r="H176" s="108" t="e">
        <f t="shared" si="7"/>
        <v>#DIV/0!</v>
      </c>
    </row>
    <row r="177" spans="1:8" hidden="1" x14ac:dyDescent="0.25">
      <c r="A177" s="8"/>
      <c r="B177" s="9">
        <v>2219</v>
      </c>
      <c r="C177" s="9">
        <v>2321</v>
      </c>
      <c r="D177" s="9" t="s">
        <v>583</v>
      </c>
      <c r="E177" s="51"/>
      <c r="F177" s="162"/>
      <c r="G177" s="109"/>
      <c r="H177" s="108" t="e">
        <f t="shared" si="7"/>
        <v>#DIV/0!</v>
      </c>
    </row>
    <row r="178" spans="1:8" hidden="1" x14ac:dyDescent="0.25">
      <c r="A178" s="8"/>
      <c r="B178" s="9">
        <v>2169</v>
      </c>
      <c r="C178" s="9">
        <v>2324</v>
      </c>
      <c r="D178" s="9" t="s">
        <v>283</v>
      </c>
      <c r="E178" s="51"/>
      <c r="F178" s="162"/>
      <c r="G178" s="109"/>
      <c r="H178" s="108" t="e">
        <f t="shared" si="7"/>
        <v>#DIV/0!</v>
      </c>
    </row>
    <row r="179" spans="1:8" hidden="1" x14ac:dyDescent="0.25">
      <c r="A179" s="9"/>
      <c r="B179" s="9">
        <v>2219</v>
      </c>
      <c r="C179" s="9">
        <v>2324</v>
      </c>
      <c r="D179" s="9" t="s">
        <v>200</v>
      </c>
      <c r="E179" s="51"/>
      <c r="F179" s="162"/>
      <c r="G179" s="109"/>
      <c r="H179" s="108" t="e">
        <f t="shared" si="7"/>
        <v>#DIV/0!</v>
      </c>
    </row>
    <row r="180" spans="1:8" hidden="1" x14ac:dyDescent="0.25">
      <c r="A180" s="9"/>
      <c r="B180" s="9">
        <v>2229</v>
      </c>
      <c r="C180" s="9">
        <v>2212</v>
      </c>
      <c r="D180" s="9" t="s">
        <v>284</v>
      </c>
      <c r="E180" s="51"/>
      <c r="F180" s="162"/>
      <c r="G180" s="109"/>
      <c r="H180" s="108" t="e">
        <f t="shared" si="7"/>
        <v>#DIV/0!</v>
      </c>
    </row>
    <row r="181" spans="1:8" hidden="1" x14ac:dyDescent="0.25">
      <c r="A181" s="8"/>
      <c r="B181" s="9">
        <v>2229</v>
      </c>
      <c r="C181" s="9">
        <v>2324</v>
      </c>
      <c r="D181" s="9" t="s">
        <v>81</v>
      </c>
      <c r="E181" s="51"/>
      <c r="F181" s="162"/>
      <c r="G181" s="109"/>
      <c r="H181" s="108" t="e">
        <f t="shared" si="7"/>
        <v>#DIV/0!</v>
      </c>
    </row>
    <row r="182" spans="1:8" hidden="1" x14ac:dyDescent="0.25">
      <c r="A182" s="8"/>
      <c r="B182" s="9"/>
      <c r="C182" s="9"/>
      <c r="D182" s="9"/>
      <c r="E182" s="51"/>
      <c r="F182" s="162"/>
      <c r="G182" s="109"/>
      <c r="H182" s="108" t="e">
        <f t="shared" si="7"/>
        <v>#DIV/0!</v>
      </c>
    </row>
    <row r="183" spans="1:8" hidden="1" x14ac:dyDescent="0.25">
      <c r="A183" s="8"/>
      <c r="B183" s="9">
        <v>2292</v>
      </c>
      <c r="C183" s="9">
        <v>2229</v>
      </c>
      <c r="D183" s="9" t="s">
        <v>540</v>
      </c>
      <c r="E183" s="51"/>
      <c r="F183" s="162"/>
      <c r="G183" s="109"/>
      <c r="H183" s="108" t="e">
        <f t="shared" si="7"/>
        <v>#DIV/0!</v>
      </c>
    </row>
    <row r="184" spans="1:8" x14ac:dyDescent="0.25">
      <c r="A184" s="9"/>
      <c r="B184" s="9">
        <v>2299</v>
      </c>
      <c r="C184" s="9">
        <v>2212</v>
      </c>
      <c r="D184" s="9" t="s">
        <v>409</v>
      </c>
      <c r="E184" s="51">
        <v>20100</v>
      </c>
      <c r="F184" s="162">
        <v>20100</v>
      </c>
      <c r="G184" s="109">
        <v>5600.6</v>
      </c>
      <c r="H184" s="108">
        <f t="shared" si="7"/>
        <v>27.863681592039804</v>
      </c>
    </row>
    <row r="185" spans="1:8" ht="17.850000000000001" customHeight="1" x14ac:dyDescent="0.25">
      <c r="A185" s="8"/>
      <c r="B185" s="9">
        <v>2299</v>
      </c>
      <c r="C185" s="9">
        <v>2229</v>
      </c>
      <c r="D185" s="9" t="s">
        <v>540</v>
      </c>
      <c r="E185" s="51">
        <v>5000</v>
      </c>
      <c r="F185" s="162">
        <v>5000</v>
      </c>
      <c r="G185" s="109">
        <v>2120.1</v>
      </c>
      <c r="H185" s="108">
        <f t="shared" si="7"/>
        <v>42.402000000000001</v>
      </c>
    </row>
    <row r="186" spans="1:8" ht="17.850000000000001" hidden="1" customHeight="1" x14ac:dyDescent="0.25">
      <c r="A186" s="8"/>
      <c r="B186" s="9">
        <v>2299</v>
      </c>
      <c r="C186" s="9">
        <v>2324</v>
      </c>
      <c r="D186" s="9" t="s">
        <v>611</v>
      </c>
      <c r="E186" s="51"/>
      <c r="F186" s="162"/>
      <c r="G186" s="109"/>
      <c r="H186" s="108" t="e">
        <f t="shared" si="7"/>
        <v>#DIV/0!</v>
      </c>
    </row>
    <row r="187" spans="1:8" hidden="1" x14ac:dyDescent="0.25">
      <c r="A187" s="9"/>
      <c r="B187" s="9">
        <v>2369</v>
      </c>
      <c r="C187" s="9">
        <v>2212</v>
      </c>
      <c r="D187" s="9" t="s">
        <v>626</v>
      </c>
      <c r="E187" s="51"/>
      <c r="F187" s="162"/>
      <c r="G187" s="109"/>
      <c r="H187" s="108" t="e">
        <f t="shared" si="7"/>
        <v>#DIV/0!</v>
      </c>
    </row>
    <row r="188" spans="1:8" hidden="1" x14ac:dyDescent="0.25">
      <c r="A188" s="8"/>
      <c r="B188" s="9">
        <v>3399</v>
      </c>
      <c r="C188" s="9">
        <v>2111</v>
      </c>
      <c r="D188" s="9" t="s">
        <v>427</v>
      </c>
      <c r="E188" s="51"/>
      <c r="F188" s="162"/>
      <c r="G188" s="109"/>
      <c r="H188" s="108" t="e">
        <f t="shared" si="7"/>
        <v>#DIV/0!</v>
      </c>
    </row>
    <row r="189" spans="1:8" hidden="1" x14ac:dyDescent="0.25">
      <c r="A189" s="8"/>
      <c r="B189" s="9">
        <v>3599</v>
      </c>
      <c r="C189" s="9">
        <v>2324</v>
      </c>
      <c r="D189" s="9" t="s">
        <v>410</v>
      </c>
      <c r="E189" s="51"/>
      <c r="F189" s="162"/>
      <c r="G189" s="109"/>
      <c r="H189" s="108" t="e">
        <f t="shared" si="7"/>
        <v>#DIV/0!</v>
      </c>
    </row>
    <row r="190" spans="1:8" hidden="1" x14ac:dyDescent="0.25">
      <c r="A190" s="9"/>
      <c r="B190" s="9">
        <v>3612</v>
      </c>
      <c r="C190" s="9">
        <v>2132</v>
      </c>
      <c r="D190" s="9" t="s">
        <v>385</v>
      </c>
      <c r="E190" s="51"/>
      <c r="F190" s="162"/>
      <c r="G190" s="109"/>
      <c r="H190" s="108" t="e">
        <f t="shared" si="7"/>
        <v>#DIV/0!</v>
      </c>
    </row>
    <row r="191" spans="1:8" hidden="1" x14ac:dyDescent="0.25">
      <c r="A191" s="9"/>
      <c r="B191" s="9">
        <v>4171</v>
      </c>
      <c r="C191" s="9">
        <v>2229</v>
      </c>
      <c r="D191" s="9" t="s">
        <v>62</v>
      </c>
      <c r="E191" s="51"/>
      <c r="F191" s="162"/>
      <c r="G191" s="109"/>
      <c r="H191" s="108" t="e">
        <f t="shared" si="7"/>
        <v>#DIV/0!</v>
      </c>
    </row>
    <row r="192" spans="1:8" hidden="1" x14ac:dyDescent="0.25">
      <c r="A192" s="9"/>
      <c r="B192" s="9">
        <v>4379</v>
      </c>
      <c r="C192" s="9">
        <v>2212</v>
      </c>
      <c r="D192" s="27" t="s">
        <v>61</v>
      </c>
      <c r="E192" s="51"/>
      <c r="F192" s="162"/>
      <c r="G192" s="109"/>
      <c r="H192" s="108" t="e">
        <f t="shared" si="7"/>
        <v>#DIV/0!</v>
      </c>
    </row>
    <row r="193" spans="1:8" hidden="1" x14ac:dyDescent="0.25">
      <c r="A193" s="9"/>
      <c r="B193" s="9">
        <v>4399</v>
      </c>
      <c r="C193" s="9">
        <v>2321</v>
      </c>
      <c r="D193" s="27" t="s">
        <v>401</v>
      </c>
      <c r="E193" s="51"/>
      <c r="F193" s="162"/>
      <c r="G193" s="109"/>
      <c r="H193" s="108" t="e">
        <f t="shared" si="7"/>
        <v>#DIV/0!</v>
      </c>
    </row>
    <row r="194" spans="1:8" hidden="1" x14ac:dyDescent="0.25">
      <c r="A194" s="9"/>
      <c r="B194" s="9">
        <v>5311</v>
      </c>
      <c r="C194" s="9">
        <v>3113</v>
      </c>
      <c r="D194" s="27" t="s">
        <v>402</v>
      </c>
      <c r="E194" s="51"/>
      <c r="F194" s="162"/>
      <c r="G194" s="109"/>
      <c r="H194" s="108" t="e">
        <f t="shared" si="7"/>
        <v>#DIV/0!</v>
      </c>
    </row>
    <row r="195" spans="1:8" hidden="1" x14ac:dyDescent="0.25">
      <c r="A195" s="9"/>
      <c r="B195" s="9">
        <v>5512</v>
      </c>
      <c r="C195" s="9">
        <v>2324</v>
      </c>
      <c r="D195" s="9" t="s">
        <v>362</v>
      </c>
      <c r="E195" s="51"/>
      <c r="F195" s="162"/>
      <c r="G195" s="109"/>
      <c r="H195" s="108" t="e">
        <f t="shared" si="7"/>
        <v>#DIV/0!</v>
      </c>
    </row>
    <row r="196" spans="1:8" ht="15" customHeight="1" x14ac:dyDescent="0.25">
      <c r="A196" s="9"/>
      <c r="B196" s="9">
        <v>6171</v>
      </c>
      <c r="C196" s="9">
        <v>2212</v>
      </c>
      <c r="D196" s="9" t="s">
        <v>369</v>
      </c>
      <c r="E196" s="51">
        <v>0</v>
      </c>
      <c r="F196" s="162">
        <v>0</v>
      </c>
      <c r="G196" s="109">
        <v>15</v>
      </c>
      <c r="H196" s="108" t="e">
        <f t="shared" si="7"/>
        <v>#DIV/0!</v>
      </c>
    </row>
    <row r="197" spans="1:8" ht="16.350000000000001" customHeight="1" thickBot="1" x14ac:dyDescent="0.3">
      <c r="A197" s="9"/>
      <c r="B197" s="9">
        <v>6171</v>
      </c>
      <c r="C197" s="9">
        <v>2324</v>
      </c>
      <c r="D197" s="9" t="s">
        <v>557</v>
      </c>
      <c r="E197" s="51">
        <v>300</v>
      </c>
      <c r="F197" s="162">
        <v>300</v>
      </c>
      <c r="G197" s="109">
        <v>136.4</v>
      </c>
      <c r="H197" s="108">
        <f t="shared" si="7"/>
        <v>45.466666666666669</v>
      </c>
    </row>
    <row r="198" spans="1:8" ht="15.6" hidden="1" thickBot="1" x14ac:dyDescent="0.3">
      <c r="A198" s="9"/>
      <c r="B198" s="9">
        <v>6171</v>
      </c>
      <c r="C198" s="9">
        <v>2329</v>
      </c>
      <c r="D198" s="9" t="s">
        <v>201</v>
      </c>
      <c r="E198" s="51"/>
      <c r="F198" s="162"/>
      <c r="G198" s="109"/>
      <c r="H198" s="108" t="e">
        <f t="shared" si="7"/>
        <v>#DIV/0!</v>
      </c>
    </row>
    <row r="199" spans="1:8" ht="18" hidden="1" customHeight="1" x14ac:dyDescent="0.25">
      <c r="A199" s="9"/>
      <c r="B199" s="9"/>
      <c r="C199" s="9">
        <v>4116</v>
      </c>
      <c r="D199" s="9" t="s">
        <v>298</v>
      </c>
      <c r="E199" s="51"/>
      <c r="F199" s="162"/>
      <c r="G199" s="109"/>
      <c r="H199" s="108" t="e">
        <f t="shared" si="7"/>
        <v>#DIV/0!</v>
      </c>
    </row>
    <row r="200" spans="1:8" ht="25.5" hidden="1" customHeight="1" x14ac:dyDescent="0.25">
      <c r="A200" s="9"/>
      <c r="B200" s="9"/>
      <c r="C200" s="9">
        <v>4116</v>
      </c>
      <c r="D200" s="9" t="s">
        <v>320</v>
      </c>
      <c r="E200" s="51"/>
      <c r="F200" s="162"/>
      <c r="G200" s="109"/>
      <c r="H200" s="108" t="e">
        <f t="shared" si="7"/>
        <v>#DIV/0!</v>
      </c>
    </row>
    <row r="201" spans="1:8" ht="15.6" hidden="1" thickBot="1" x14ac:dyDescent="0.3">
      <c r="A201" s="27"/>
      <c r="B201" s="9"/>
      <c r="C201" s="9">
        <v>4116</v>
      </c>
      <c r="D201" s="9" t="s">
        <v>321</v>
      </c>
      <c r="E201" s="51"/>
      <c r="F201" s="162"/>
      <c r="G201" s="109"/>
      <c r="H201" s="108" t="e">
        <f t="shared" si="7"/>
        <v>#DIV/0!</v>
      </c>
    </row>
    <row r="202" spans="1:8" ht="15.6" hidden="1" thickBot="1" x14ac:dyDescent="0.3">
      <c r="A202" s="9"/>
      <c r="B202" s="9">
        <v>6330</v>
      </c>
      <c r="C202" s="9">
        <v>4132</v>
      </c>
      <c r="D202" s="9" t="s">
        <v>31</v>
      </c>
      <c r="E202" s="51"/>
      <c r="F202" s="162"/>
      <c r="G202" s="109"/>
      <c r="H202" s="108" t="e">
        <f t="shared" si="7"/>
        <v>#DIV/0!</v>
      </c>
    </row>
    <row r="203" spans="1:8" ht="15.6" hidden="1" thickBot="1" x14ac:dyDescent="0.3">
      <c r="A203" s="9"/>
      <c r="B203" s="9">
        <v>6402</v>
      </c>
      <c r="C203" s="9">
        <v>2229</v>
      </c>
      <c r="D203" s="9" t="s">
        <v>19</v>
      </c>
      <c r="E203" s="51"/>
      <c r="F203" s="162"/>
      <c r="G203" s="109"/>
      <c r="H203" s="108" t="e">
        <f t="shared" si="7"/>
        <v>#DIV/0!</v>
      </c>
    </row>
    <row r="204" spans="1:8" ht="19.5" hidden="1" customHeight="1" x14ac:dyDescent="0.25">
      <c r="A204" s="9"/>
      <c r="B204" s="9">
        <v>6409</v>
      </c>
      <c r="C204" s="9">
        <v>2328</v>
      </c>
      <c r="D204" s="9" t="s">
        <v>456</v>
      </c>
      <c r="E204" s="51"/>
      <c r="F204" s="162"/>
      <c r="G204" s="109"/>
      <c r="H204" s="108" t="e">
        <f t="shared" si="7"/>
        <v>#DIV/0!</v>
      </c>
    </row>
    <row r="205" spans="1:8" ht="16.8" hidden="1" customHeight="1" thickBot="1" x14ac:dyDescent="0.3">
      <c r="A205" s="9"/>
      <c r="B205" s="9">
        <v>6409</v>
      </c>
      <c r="C205" s="9">
        <v>2329</v>
      </c>
      <c r="D205" s="9" t="s">
        <v>542</v>
      </c>
      <c r="E205" s="51"/>
      <c r="F205" s="162"/>
      <c r="G205" s="109"/>
      <c r="H205" s="108" t="e">
        <f t="shared" si="7"/>
        <v>#DIV/0!</v>
      </c>
    </row>
    <row r="206" spans="1:8" s="5" customFormat="1" ht="21.75" customHeight="1" thickTop="1" thickBot="1" x14ac:dyDescent="0.35">
      <c r="A206" s="7"/>
      <c r="B206" s="35"/>
      <c r="C206" s="35"/>
      <c r="D206" s="34" t="s">
        <v>59</v>
      </c>
      <c r="E206" s="84">
        <f>SUM(E167:E205)</f>
        <v>34895</v>
      </c>
      <c r="F206" s="165">
        <f>SUM(F167:F205)</f>
        <v>34895</v>
      </c>
      <c r="G206" s="179">
        <f t="shared" ref="G206" si="8">SUM(G167:G205)</f>
        <v>12869.7</v>
      </c>
      <c r="H206" s="108">
        <f t="shared" si="7"/>
        <v>36.881215073792809</v>
      </c>
    </row>
    <row r="207" spans="1:8" s="119" customFormat="1" ht="21.75" customHeight="1" thickBot="1" x14ac:dyDescent="0.35">
      <c r="D207" s="117"/>
      <c r="E207" s="92"/>
      <c r="F207" s="92"/>
      <c r="G207" s="118"/>
      <c r="H207" s="53"/>
    </row>
    <row r="208" spans="1:8" ht="15.6" x14ac:dyDescent="0.3">
      <c r="A208" s="20" t="s">
        <v>14</v>
      </c>
      <c r="B208" s="20" t="s">
        <v>382</v>
      </c>
      <c r="C208" s="20" t="s">
        <v>383</v>
      </c>
      <c r="D208" s="19" t="s">
        <v>12</v>
      </c>
      <c r="E208" s="18" t="s">
        <v>11</v>
      </c>
      <c r="F208" s="18" t="s">
        <v>11</v>
      </c>
      <c r="G208" s="18" t="s">
        <v>0</v>
      </c>
      <c r="H208" s="110" t="s">
        <v>330</v>
      </c>
    </row>
    <row r="209" spans="1:8" s="44" customFormat="1" ht="15" customHeight="1" thickBot="1" x14ac:dyDescent="0.35">
      <c r="A209" s="17"/>
      <c r="B209" s="17"/>
      <c r="C209" s="17"/>
      <c r="D209" s="16"/>
      <c r="E209" s="168" t="s">
        <v>10</v>
      </c>
      <c r="F209" s="168" t="s">
        <v>9</v>
      </c>
      <c r="G209" s="190" t="s">
        <v>721</v>
      </c>
      <c r="H209" s="116" t="s">
        <v>331</v>
      </c>
    </row>
    <row r="210" spans="1:8" ht="16.5" customHeight="1" thickTop="1" x14ac:dyDescent="0.3">
      <c r="A210" s="25">
        <v>70</v>
      </c>
      <c r="B210" s="25"/>
      <c r="C210" s="25"/>
      <c r="D210" s="28" t="s">
        <v>678</v>
      </c>
      <c r="E210" s="50"/>
      <c r="F210" s="170"/>
      <c r="G210" s="180"/>
      <c r="H210" s="120"/>
    </row>
    <row r="211" spans="1:8" ht="16.5" customHeight="1" x14ac:dyDescent="0.3">
      <c r="A211" s="15"/>
      <c r="B211" s="28"/>
      <c r="C211" s="28"/>
      <c r="D211" s="28"/>
      <c r="E211" s="51"/>
      <c r="F211" s="162"/>
      <c r="G211" s="178"/>
      <c r="H211" s="112"/>
    </row>
    <row r="212" spans="1:8" ht="16.5" customHeight="1" x14ac:dyDescent="0.25">
      <c r="A212" s="8"/>
      <c r="B212" s="9"/>
      <c r="C212" s="9">
        <v>4116</v>
      </c>
      <c r="D212" s="9" t="s">
        <v>725</v>
      </c>
      <c r="E212" s="51">
        <v>567</v>
      </c>
      <c r="F212" s="162">
        <v>567</v>
      </c>
      <c r="G212" s="109">
        <v>539.20000000000005</v>
      </c>
      <c r="H212" s="108">
        <f t="shared" ref="H212:H242" si="9">(G212/F212)*100</f>
        <v>95.097001763668445</v>
      </c>
    </row>
    <row r="213" spans="1:8" ht="16.5" hidden="1" customHeight="1" x14ac:dyDescent="0.25">
      <c r="A213" s="8" t="s">
        <v>705</v>
      </c>
      <c r="B213" s="9"/>
      <c r="C213" s="9">
        <v>4116</v>
      </c>
      <c r="D213" s="9" t="s">
        <v>707</v>
      </c>
      <c r="E213" s="51"/>
      <c r="F213" s="162"/>
      <c r="G213" s="109"/>
      <c r="H213" s="108" t="e">
        <f t="shared" si="9"/>
        <v>#DIV/0!</v>
      </c>
    </row>
    <row r="214" spans="1:8" ht="16.5" hidden="1" customHeight="1" x14ac:dyDescent="0.25">
      <c r="A214" s="8" t="s">
        <v>705</v>
      </c>
      <c r="B214" s="9"/>
      <c r="C214" s="9">
        <v>4116</v>
      </c>
      <c r="D214" s="9" t="s">
        <v>708</v>
      </c>
      <c r="E214" s="51"/>
      <c r="F214" s="162"/>
      <c r="G214" s="109"/>
      <c r="H214" s="108" t="e">
        <f t="shared" si="9"/>
        <v>#DIV/0!</v>
      </c>
    </row>
    <row r="215" spans="1:8" ht="16.5" customHeight="1" x14ac:dyDescent="0.25">
      <c r="A215" s="8" t="s">
        <v>705</v>
      </c>
      <c r="B215" s="9"/>
      <c r="C215" s="9">
        <v>4116</v>
      </c>
      <c r="D215" s="9" t="s">
        <v>749</v>
      </c>
      <c r="E215" s="51">
        <v>0</v>
      </c>
      <c r="F215" s="162">
        <v>355.1</v>
      </c>
      <c r="G215" s="109">
        <v>354.9</v>
      </c>
      <c r="H215" s="108">
        <f t="shared" si="9"/>
        <v>99.943677837228933</v>
      </c>
    </row>
    <row r="216" spans="1:8" ht="15" customHeight="1" x14ac:dyDescent="0.25">
      <c r="A216" s="9">
        <v>359</v>
      </c>
      <c r="B216" s="9"/>
      <c r="C216" s="9">
        <v>4122</v>
      </c>
      <c r="D216" s="122" t="s">
        <v>756</v>
      </c>
      <c r="E216" s="51">
        <v>0</v>
      </c>
      <c r="F216" s="162">
        <v>0</v>
      </c>
      <c r="G216" s="109">
        <v>137.4</v>
      </c>
      <c r="H216" s="108" t="e">
        <f t="shared" si="9"/>
        <v>#DIV/0!</v>
      </c>
    </row>
    <row r="217" spans="1:8" ht="15" hidden="1" customHeight="1" x14ac:dyDescent="0.25">
      <c r="A217" s="9">
        <v>364</v>
      </c>
      <c r="B217" s="9"/>
      <c r="C217" s="9">
        <v>4122</v>
      </c>
      <c r="D217" s="122" t="s">
        <v>700</v>
      </c>
      <c r="E217" s="51"/>
      <c r="F217" s="162"/>
      <c r="G217" s="109"/>
      <c r="H217" s="108" t="e">
        <f t="shared" si="9"/>
        <v>#DIV/0!</v>
      </c>
    </row>
    <row r="218" spans="1:8" ht="15.45" hidden="1" customHeight="1" x14ac:dyDescent="0.25">
      <c r="A218" s="8">
        <v>481</v>
      </c>
      <c r="B218" s="9"/>
      <c r="C218" s="9">
        <v>4122</v>
      </c>
      <c r="D218" s="9" t="s">
        <v>713</v>
      </c>
      <c r="E218" s="51"/>
      <c r="F218" s="162"/>
      <c r="G218" s="109"/>
      <c r="H218" s="108" t="e">
        <f t="shared" si="9"/>
        <v>#DIV/0!</v>
      </c>
    </row>
    <row r="219" spans="1:8" ht="15" hidden="1" customHeight="1" x14ac:dyDescent="0.25">
      <c r="A219" s="235"/>
      <c r="B219" s="39"/>
      <c r="C219" s="37">
        <v>4152</v>
      </c>
      <c r="D219" s="42" t="s">
        <v>679</v>
      </c>
      <c r="E219" s="189"/>
      <c r="F219" s="172"/>
      <c r="G219" s="109"/>
      <c r="H219" s="108" t="e">
        <f t="shared" si="9"/>
        <v>#DIV/0!</v>
      </c>
    </row>
    <row r="220" spans="1:8" ht="15" customHeight="1" x14ac:dyDescent="0.25">
      <c r="A220" s="235" t="s">
        <v>759</v>
      </c>
      <c r="B220" s="39"/>
      <c r="C220" s="37">
        <v>4213</v>
      </c>
      <c r="D220" s="42" t="s">
        <v>726</v>
      </c>
      <c r="E220" s="189">
        <v>1782</v>
      </c>
      <c r="F220" s="172">
        <v>1782</v>
      </c>
      <c r="G220" s="109">
        <v>0</v>
      </c>
      <c r="H220" s="108">
        <f t="shared" si="9"/>
        <v>0</v>
      </c>
    </row>
    <row r="221" spans="1:8" ht="15" customHeight="1" x14ac:dyDescent="0.25">
      <c r="A221" s="235" t="s">
        <v>524</v>
      </c>
      <c r="B221" s="39"/>
      <c r="C221" s="37">
        <v>4213</v>
      </c>
      <c r="D221" s="42" t="s">
        <v>727</v>
      </c>
      <c r="E221" s="189">
        <v>14660</v>
      </c>
      <c r="F221" s="172">
        <v>14660</v>
      </c>
      <c r="G221" s="109">
        <v>0</v>
      </c>
      <c r="H221" s="108">
        <f t="shared" si="9"/>
        <v>0</v>
      </c>
    </row>
    <row r="222" spans="1:8" ht="15" customHeight="1" x14ac:dyDescent="0.25">
      <c r="A222" s="235" t="s">
        <v>758</v>
      </c>
      <c r="B222" s="39"/>
      <c r="C222" s="37">
        <v>4216</v>
      </c>
      <c r="D222" s="42" t="s">
        <v>728</v>
      </c>
      <c r="E222" s="189">
        <v>10000</v>
      </c>
      <c r="F222" s="172">
        <v>10000</v>
      </c>
      <c r="G222" s="109">
        <v>0</v>
      </c>
      <c r="H222" s="108">
        <f t="shared" si="9"/>
        <v>0</v>
      </c>
    </row>
    <row r="223" spans="1:8" ht="15" customHeight="1" x14ac:dyDescent="0.25">
      <c r="A223" s="235">
        <v>13501</v>
      </c>
      <c r="B223" s="39"/>
      <c r="C223" s="37">
        <v>4216</v>
      </c>
      <c r="D223" s="42" t="s">
        <v>680</v>
      </c>
      <c r="E223" s="189">
        <v>53828</v>
      </c>
      <c r="F223" s="172">
        <v>53828</v>
      </c>
      <c r="G223" s="109">
        <v>0</v>
      </c>
      <c r="H223" s="108">
        <f t="shared" si="9"/>
        <v>0</v>
      </c>
    </row>
    <row r="224" spans="1:8" ht="15" customHeight="1" x14ac:dyDescent="0.25">
      <c r="A224" s="235" t="s">
        <v>729</v>
      </c>
      <c r="B224" s="39"/>
      <c r="C224" s="37">
        <v>4216</v>
      </c>
      <c r="D224" s="42" t="s">
        <v>681</v>
      </c>
      <c r="E224" s="189">
        <v>3000</v>
      </c>
      <c r="F224" s="172">
        <v>3000</v>
      </c>
      <c r="G224" s="109">
        <v>0</v>
      </c>
      <c r="H224" s="108">
        <f t="shared" si="9"/>
        <v>0</v>
      </c>
    </row>
    <row r="225" spans="1:8" ht="15" customHeight="1" x14ac:dyDescent="0.25">
      <c r="A225" s="235" t="s">
        <v>760</v>
      </c>
      <c r="B225" s="39"/>
      <c r="C225" s="37">
        <v>4216</v>
      </c>
      <c r="D225" s="42" t="s">
        <v>730</v>
      </c>
      <c r="E225" s="189">
        <v>2000</v>
      </c>
      <c r="F225" s="172">
        <v>2000</v>
      </c>
      <c r="G225" s="109">
        <v>0</v>
      </c>
      <c r="H225" s="108">
        <f t="shared" si="9"/>
        <v>0</v>
      </c>
    </row>
    <row r="226" spans="1:8" ht="15" customHeight="1" x14ac:dyDescent="0.25">
      <c r="A226" s="235" t="s">
        <v>758</v>
      </c>
      <c r="B226" s="39"/>
      <c r="C226" s="37">
        <v>4216</v>
      </c>
      <c r="D226" s="42" t="s">
        <v>731</v>
      </c>
      <c r="E226" s="189">
        <v>29959</v>
      </c>
      <c r="F226" s="172">
        <v>29959</v>
      </c>
      <c r="G226" s="109">
        <v>0</v>
      </c>
      <c r="H226" s="108">
        <f t="shared" si="9"/>
        <v>0</v>
      </c>
    </row>
    <row r="227" spans="1:8" ht="15" customHeight="1" x14ac:dyDescent="0.25">
      <c r="A227" s="235" t="s">
        <v>706</v>
      </c>
      <c r="B227" s="39"/>
      <c r="C227" s="37">
        <v>4216</v>
      </c>
      <c r="D227" s="42" t="s">
        <v>732</v>
      </c>
      <c r="E227" s="189">
        <v>5425</v>
      </c>
      <c r="F227" s="172">
        <v>5070.7</v>
      </c>
      <c r="G227" s="109">
        <v>5070.5</v>
      </c>
      <c r="H227" s="108">
        <f t="shared" si="9"/>
        <v>99.996055771392506</v>
      </c>
    </row>
    <row r="228" spans="1:8" ht="15" hidden="1" customHeight="1" x14ac:dyDescent="0.25">
      <c r="A228" s="8" t="s">
        <v>706</v>
      </c>
      <c r="B228" s="9"/>
      <c r="C228" s="9">
        <v>4216</v>
      </c>
      <c r="D228" s="9" t="s">
        <v>710</v>
      </c>
      <c r="E228" s="51"/>
      <c r="F228" s="162"/>
      <c r="G228" s="109"/>
      <c r="H228" s="108" t="e">
        <f t="shared" si="9"/>
        <v>#DIV/0!</v>
      </c>
    </row>
    <row r="229" spans="1:8" ht="15" hidden="1" customHeight="1" x14ac:dyDescent="0.25">
      <c r="A229" s="8" t="s">
        <v>706</v>
      </c>
      <c r="B229" s="9"/>
      <c r="C229" s="9">
        <v>4216</v>
      </c>
      <c r="D229" s="9" t="s">
        <v>709</v>
      </c>
      <c r="E229" s="51"/>
      <c r="F229" s="162"/>
      <c r="G229" s="109"/>
      <c r="H229" s="108" t="e">
        <f t="shared" si="9"/>
        <v>#DIV/0!</v>
      </c>
    </row>
    <row r="230" spans="1:8" ht="15" customHeight="1" x14ac:dyDescent="0.25">
      <c r="A230" s="8">
        <v>467</v>
      </c>
      <c r="B230" s="9"/>
      <c r="C230" s="9">
        <v>4222</v>
      </c>
      <c r="D230" s="9" t="s">
        <v>757</v>
      </c>
      <c r="E230" s="51">
        <v>0</v>
      </c>
      <c r="F230" s="162">
        <v>0</v>
      </c>
      <c r="G230" s="109">
        <v>2000</v>
      </c>
      <c r="H230" s="108" t="e">
        <f t="shared" si="9"/>
        <v>#DIV/0!</v>
      </c>
    </row>
    <row r="231" spans="1:8" ht="15" hidden="1" customHeight="1" x14ac:dyDescent="0.25">
      <c r="A231" s="8"/>
      <c r="B231" s="9"/>
      <c r="C231" s="9"/>
      <c r="D231" s="9"/>
      <c r="E231" s="51"/>
      <c r="F231" s="162"/>
      <c r="G231" s="109"/>
      <c r="H231" s="108" t="e">
        <f t="shared" si="9"/>
        <v>#DIV/0!</v>
      </c>
    </row>
    <row r="232" spans="1:8" ht="15" hidden="1" customHeight="1" x14ac:dyDescent="0.25">
      <c r="A232" s="8">
        <v>285</v>
      </c>
      <c r="B232" s="9"/>
      <c r="C232" s="9">
        <v>4222</v>
      </c>
      <c r="D232" s="9" t="s">
        <v>682</v>
      </c>
      <c r="E232" s="51"/>
      <c r="F232" s="162"/>
      <c r="G232" s="109"/>
      <c r="H232" s="108" t="e">
        <f t="shared" si="9"/>
        <v>#DIV/0!</v>
      </c>
    </row>
    <row r="233" spans="1:8" ht="15" hidden="1" customHeight="1" x14ac:dyDescent="0.25">
      <c r="A233" s="235" t="s">
        <v>691</v>
      </c>
      <c r="B233" s="39"/>
      <c r="C233" s="37">
        <v>4222</v>
      </c>
      <c r="D233" s="42" t="s">
        <v>692</v>
      </c>
      <c r="E233" s="189"/>
      <c r="F233" s="172"/>
      <c r="G233" s="109"/>
      <c r="H233" s="108" t="e">
        <f t="shared" si="9"/>
        <v>#DIV/0!</v>
      </c>
    </row>
    <row r="234" spans="1:8" ht="15" customHeight="1" x14ac:dyDescent="0.25">
      <c r="A234" s="235"/>
      <c r="B234" s="39"/>
      <c r="C234" s="37">
        <v>4232</v>
      </c>
      <c r="D234" s="42" t="s">
        <v>733</v>
      </c>
      <c r="E234" s="189">
        <v>7995</v>
      </c>
      <c r="F234" s="172">
        <v>7995</v>
      </c>
      <c r="G234" s="109">
        <v>0</v>
      </c>
      <c r="H234" s="108">
        <f t="shared" si="9"/>
        <v>0</v>
      </c>
    </row>
    <row r="235" spans="1:8" ht="16.5" customHeight="1" x14ac:dyDescent="0.25">
      <c r="A235" s="8"/>
      <c r="B235" s="9">
        <v>2219</v>
      </c>
      <c r="C235" s="9">
        <v>2324</v>
      </c>
      <c r="D235" s="9" t="s">
        <v>519</v>
      </c>
      <c r="E235" s="51">
        <v>0</v>
      </c>
      <c r="F235" s="162">
        <v>0</v>
      </c>
      <c r="G235" s="109">
        <v>0.5</v>
      </c>
      <c r="H235" s="108" t="e">
        <f t="shared" si="9"/>
        <v>#DIV/0!</v>
      </c>
    </row>
    <row r="236" spans="1:8" ht="16.5" customHeight="1" x14ac:dyDescent="0.25">
      <c r="A236" s="8"/>
      <c r="B236" s="9">
        <v>3635</v>
      </c>
      <c r="C236" s="9">
        <v>2324</v>
      </c>
      <c r="D236" s="9" t="s">
        <v>701</v>
      </c>
      <c r="E236" s="51">
        <v>0</v>
      </c>
      <c r="F236" s="162">
        <v>0</v>
      </c>
      <c r="G236" s="109">
        <v>182.6</v>
      </c>
      <c r="H236" s="108" t="e">
        <f t="shared" si="9"/>
        <v>#DIV/0!</v>
      </c>
    </row>
    <row r="237" spans="1:8" ht="15" customHeight="1" thickBot="1" x14ac:dyDescent="0.3">
      <c r="A237" s="235"/>
      <c r="B237" s="39">
        <v>6171</v>
      </c>
      <c r="C237" s="37">
        <v>2111</v>
      </c>
      <c r="D237" s="9" t="s">
        <v>693</v>
      </c>
      <c r="E237" s="189">
        <v>109</v>
      </c>
      <c r="F237" s="172">
        <v>109</v>
      </c>
      <c r="G237" s="109">
        <v>0</v>
      </c>
      <c r="H237" s="108">
        <f t="shared" si="9"/>
        <v>0</v>
      </c>
    </row>
    <row r="238" spans="1:8" ht="15" hidden="1" customHeight="1" x14ac:dyDescent="0.25">
      <c r="A238" s="235"/>
      <c r="B238" s="39"/>
      <c r="C238" s="37"/>
      <c r="D238" s="42"/>
      <c r="E238" s="189">
        <v>0</v>
      </c>
      <c r="F238" s="172">
        <v>0</v>
      </c>
      <c r="G238" s="109"/>
      <c r="H238" s="108" t="e">
        <f t="shared" si="9"/>
        <v>#DIV/0!</v>
      </c>
    </row>
    <row r="239" spans="1:8" ht="15" hidden="1" customHeight="1" x14ac:dyDescent="0.25">
      <c r="A239" s="235"/>
      <c r="B239" s="39"/>
      <c r="C239" s="37"/>
      <c r="D239" s="42"/>
      <c r="E239" s="189">
        <v>0</v>
      </c>
      <c r="F239" s="172">
        <v>0</v>
      </c>
      <c r="G239" s="109"/>
      <c r="H239" s="108" t="e">
        <f t="shared" si="9"/>
        <v>#DIV/0!</v>
      </c>
    </row>
    <row r="240" spans="1:8" ht="15" hidden="1" customHeight="1" x14ac:dyDescent="0.25">
      <c r="A240" s="235"/>
      <c r="B240" s="39"/>
      <c r="C240" s="37"/>
      <c r="D240" s="42"/>
      <c r="E240" s="189">
        <v>0</v>
      </c>
      <c r="F240" s="172">
        <v>0</v>
      </c>
      <c r="G240" s="109"/>
      <c r="H240" s="108" t="e">
        <f t="shared" si="9"/>
        <v>#DIV/0!</v>
      </c>
    </row>
    <row r="241" spans="1:8" ht="15" hidden="1" customHeight="1" thickBot="1" x14ac:dyDescent="0.3">
      <c r="A241" s="243"/>
      <c r="B241" s="39"/>
      <c r="C241" s="229"/>
      <c r="D241" s="42"/>
      <c r="E241" s="189">
        <v>0</v>
      </c>
      <c r="F241" s="172">
        <v>0</v>
      </c>
      <c r="G241" s="109"/>
      <c r="H241" s="108" t="e">
        <f t="shared" si="9"/>
        <v>#DIV/0!</v>
      </c>
    </row>
    <row r="242" spans="1:8" s="5" customFormat="1" ht="22.8" customHeight="1" thickTop="1" thickBot="1" x14ac:dyDescent="0.35">
      <c r="A242" s="35"/>
      <c r="B242" s="35"/>
      <c r="C242" s="35"/>
      <c r="D242" s="34" t="s">
        <v>683</v>
      </c>
      <c r="E242" s="84">
        <f t="shared" ref="E242:G242" si="10">SUM(E211:E241)</f>
        <v>129325</v>
      </c>
      <c r="F242" s="165">
        <f t="shared" si="10"/>
        <v>129325.8</v>
      </c>
      <c r="G242" s="179">
        <f t="shared" si="10"/>
        <v>8285.1</v>
      </c>
      <c r="H242" s="108">
        <f t="shared" si="9"/>
        <v>6.4063783096644293</v>
      </c>
    </row>
    <row r="243" spans="1:8" s="119" customFormat="1" ht="21.75" customHeight="1" thickBot="1" x14ac:dyDescent="0.35">
      <c r="D243" s="117"/>
      <c r="E243" s="92"/>
      <c r="F243" s="92"/>
      <c r="G243" s="118"/>
      <c r="H243" s="53"/>
    </row>
    <row r="244" spans="1:8" ht="15.6" x14ac:dyDescent="0.3">
      <c r="A244" s="20" t="s">
        <v>14</v>
      </c>
      <c r="B244" s="20" t="s">
        <v>382</v>
      </c>
      <c r="C244" s="20" t="s">
        <v>383</v>
      </c>
      <c r="D244" s="19" t="s">
        <v>12</v>
      </c>
      <c r="E244" s="18" t="s">
        <v>11</v>
      </c>
      <c r="F244" s="18" t="s">
        <v>11</v>
      </c>
      <c r="G244" s="18" t="s">
        <v>0</v>
      </c>
      <c r="H244" s="110" t="s">
        <v>330</v>
      </c>
    </row>
    <row r="245" spans="1:8" s="44" customFormat="1" ht="15" customHeight="1" thickBot="1" x14ac:dyDescent="0.35">
      <c r="A245" s="17"/>
      <c r="B245" s="17"/>
      <c r="C245" s="17"/>
      <c r="D245" s="16"/>
      <c r="E245" s="168" t="s">
        <v>10</v>
      </c>
      <c r="F245" s="168" t="s">
        <v>9</v>
      </c>
      <c r="G245" s="190" t="s">
        <v>721</v>
      </c>
      <c r="H245" s="116" t="s">
        <v>331</v>
      </c>
    </row>
    <row r="246" spans="1:8" ht="16.5" customHeight="1" thickTop="1" x14ac:dyDescent="0.3">
      <c r="A246" s="25">
        <v>90</v>
      </c>
      <c r="B246" s="25"/>
      <c r="C246" s="25"/>
      <c r="D246" s="24" t="s">
        <v>52</v>
      </c>
      <c r="E246" s="50"/>
      <c r="F246" s="170"/>
      <c r="G246" s="181"/>
      <c r="H246" s="123"/>
    </row>
    <row r="247" spans="1:8" ht="16.5" customHeight="1" x14ac:dyDescent="0.3">
      <c r="A247" s="25"/>
      <c r="B247" s="25"/>
      <c r="C247" s="25"/>
      <c r="D247" s="24"/>
      <c r="E247" s="50"/>
      <c r="F247" s="171"/>
      <c r="G247" s="182"/>
      <c r="H247" s="121"/>
    </row>
    <row r="248" spans="1:8" hidden="1" x14ac:dyDescent="0.25">
      <c r="A248" s="9"/>
      <c r="B248" s="9"/>
      <c r="C248" s="9">
        <v>4116</v>
      </c>
      <c r="D248" s="9" t="s">
        <v>203</v>
      </c>
      <c r="E248" s="51">
        <v>0</v>
      </c>
      <c r="F248" s="162">
        <v>0</v>
      </c>
      <c r="G248" s="109">
        <v>0</v>
      </c>
      <c r="H248" s="108" t="e">
        <f>(#REF!/F248)*100</f>
        <v>#REF!</v>
      </c>
    </row>
    <row r="249" spans="1:8" hidden="1" x14ac:dyDescent="0.25">
      <c r="A249" s="9"/>
      <c r="B249" s="9"/>
      <c r="C249" s="9">
        <v>4116</v>
      </c>
      <c r="D249" s="9" t="s">
        <v>51</v>
      </c>
      <c r="E249" s="51">
        <v>0</v>
      </c>
      <c r="F249" s="162">
        <v>0</v>
      </c>
      <c r="G249" s="109">
        <v>0</v>
      </c>
      <c r="H249" s="108" t="e">
        <f>(#REF!/F249)*100</f>
        <v>#REF!</v>
      </c>
    </row>
    <row r="250" spans="1:8" hidden="1" x14ac:dyDescent="0.25">
      <c r="A250" s="8"/>
      <c r="B250" s="9"/>
      <c r="C250" s="9">
        <v>4116</v>
      </c>
      <c r="D250" s="9" t="s">
        <v>204</v>
      </c>
      <c r="E250" s="51">
        <v>0</v>
      </c>
      <c r="F250" s="162">
        <v>0</v>
      </c>
      <c r="G250" s="109">
        <v>0</v>
      </c>
      <c r="H250" s="108" t="e">
        <f>(#REF!/F250)*100</f>
        <v>#REF!</v>
      </c>
    </row>
    <row r="251" spans="1:8" ht="15" hidden="1" customHeight="1" x14ac:dyDescent="0.25">
      <c r="A251" s="9"/>
      <c r="B251" s="9"/>
      <c r="C251" s="9">
        <v>1361</v>
      </c>
      <c r="D251" s="9" t="s">
        <v>28</v>
      </c>
      <c r="E251" s="51"/>
      <c r="F251" s="162"/>
      <c r="G251" s="109"/>
      <c r="H251" s="108" t="e">
        <f>(#REF!/F251)*100</f>
        <v>#REF!</v>
      </c>
    </row>
    <row r="252" spans="1:8" ht="15" customHeight="1" x14ac:dyDescent="0.25">
      <c r="A252" s="9"/>
      <c r="B252" s="9"/>
      <c r="C252" s="9">
        <v>2460</v>
      </c>
      <c r="D252" s="9" t="s">
        <v>445</v>
      </c>
      <c r="E252" s="51">
        <v>0</v>
      </c>
      <c r="F252" s="162">
        <v>0</v>
      </c>
      <c r="G252" s="109">
        <v>4.5</v>
      </c>
      <c r="H252" s="108" t="e">
        <f t="shared" ref="H252:H287" si="11">(G252/F252)*100</f>
        <v>#DIV/0!</v>
      </c>
    </row>
    <row r="253" spans="1:8" ht="15" hidden="1" customHeight="1" x14ac:dyDescent="0.25">
      <c r="A253" s="9">
        <v>13021</v>
      </c>
      <c r="B253" s="9"/>
      <c r="C253" s="9">
        <v>4116</v>
      </c>
      <c r="D253" s="9" t="s">
        <v>588</v>
      </c>
      <c r="E253" s="51"/>
      <c r="F253" s="162"/>
      <c r="G253" s="109"/>
      <c r="H253" s="108" t="e">
        <f t="shared" si="11"/>
        <v>#DIV/0!</v>
      </c>
    </row>
    <row r="254" spans="1:8" ht="15" hidden="1" customHeight="1" x14ac:dyDescent="0.25">
      <c r="A254" s="9">
        <v>14033</v>
      </c>
      <c r="B254" s="9"/>
      <c r="C254" s="9">
        <v>4116</v>
      </c>
      <c r="D254" s="9" t="s">
        <v>263</v>
      </c>
      <c r="E254" s="51"/>
      <c r="F254" s="162"/>
      <c r="G254" s="109"/>
      <c r="H254" s="108" t="e">
        <f t="shared" si="11"/>
        <v>#DIV/0!</v>
      </c>
    </row>
    <row r="255" spans="1:8" ht="15" hidden="1" customHeight="1" x14ac:dyDescent="0.25">
      <c r="A255" s="9">
        <v>14036</v>
      </c>
      <c r="B255" s="9"/>
      <c r="C255" s="9">
        <v>4116</v>
      </c>
      <c r="D255" s="9" t="s">
        <v>504</v>
      </c>
      <c r="E255" s="51"/>
      <c r="F255" s="162"/>
      <c r="G255" s="109"/>
      <c r="H255" s="108" t="e">
        <f t="shared" si="11"/>
        <v>#DIV/0!</v>
      </c>
    </row>
    <row r="256" spans="1:8" ht="15" hidden="1" customHeight="1" x14ac:dyDescent="0.25">
      <c r="A256" s="9">
        <v>14032</v>
      </c>
      <c r="B256" s="9"/>
      <c r="C256" s="9">
        <v>4116</v>
      </c>
      <c r="D256" s="9" t="s">
        <v>450</v>
      </c>
      <c r="E256" s="51"/>
      <c r="F256" s="162"/>
      <c r="G256" s="109"/>
      <c r="H256" s="108" t="e">
        <f t="shared" si="11"/>
        <v>#DIV/0!</v>
      </c>
    </row>
    <row r="257" spans="1:8" ht="13.8" hidden="1" customHeight="1" x14ac:dyDescent="0.25">
      <c r="A257" s="8">
        <v>14032</v>
      </c>
      <c r="B257" s="9"/>
      <c r="C257" s="9">
        <v>4116</v>
      </c>
      <c r="D257" s="9" t="s">
        <v>380</v>
      </c>
      <c r="E257" s="51"/>
      <c r="F257" s="162"/>
      <c r="G257" s="109"/>
      <c r="H257" s="108" t="e">
        <f t="shared" si="11"/>
        <v>#DIV/0!</v>
      </c>
    </row>
    <row r="258" spans="1:8" ht="21.45" hidden="1" customHeight="1" x14ac:dyDescent="0.25">
      <c r="A258" s="8">
        <v>14990</v>
      </c>
      <c r="B258" s="9"/>
      <c r="C258" s="9">
        <v>4116</v>
      </c>
      <c r="D258" s="9" t="s">
        <v>462</v>
      </c>
      <c r="E258" s="51"/>
      <c r="F258" s="162"/>
      <c r="G258" s="109"/>
      <c r="H258" s="108" t="e">
        <f t="shared" si="11"/>
        <v>#DIV/0!</v>
      </c>
    </row>
    <row r="259" spans="1:8" ht="15" customHeight="1" x14ac:dyDescent="0.25">
      <c r="A259" s="11"/>
      <c r="B259" s="11"/>
      <c r="C259" s="11">
        <v>4121</v>
      </c>
      <c r="D259" s="9" t="s">
        <v>287</v>
      </c>
      <c r="E259" s="51">
        <v>1100</v>
      </c>
      <c r="F259" s="162">
        <v>1100</v>
      </c>
      <c r="G259" s="109">
        <v>475</v>
      </c>
      <c r="H259" s="108">
        <f t="shared" si="11"/>
        <v>43.18181818181818</v>
      </c>
    </row>
    <row r="260" spans="1:8" ht="15" customHeight="1" x14ac:dyDescent="0.25">
      <c r="A260" s="9">
        <v>539</v>
      </c>
      <c r="B260" s="9"/>
      <c r="C260" s="9">
        <v>4122</v>
      </c>
      <c r="D260" s="122" t="s">
        <v>543</v>
      </c>
      <c r="E260" s="51">
        <v>0</v>
      </c>
      <c r="F260" s="162">
        <v>65</v>
      </c>
      <c r="G260" s="109">
        <v>65</v>
      </c>
      <c r="H260" s="108">
        <f t="shared" si="11"/>
        <v>100</v>
      </c>
    </row>
    <row r="261" spans="1:8" ht="15" hidden="1" customHeight="1" x14ac:dyDescent="0.25">
      <c r="A261" s="9">
        <v>539</v>
      </c>
      <c r="B261" s="9"/>
      <c r="C261" s="9">
        <v>4122</v>
      </c>
      <c r="D261" s="122" t="s">
        <v>593</v>
      </c>
      <c r="E261" s="51"/>
      <c r="F261" s="162"/>
      <c r="G261" s="109"/>
      <c r="H261" s="108" t="e">
        <f t="shared" si="11"/>
        <v>#DIV/0!</v>
      </c>
    </row>
    <row r="262" spans="1:8" ht="15" customHeight="1" x14ac:dyDescent="0.25">
      <c r="A262" s="9">
        <v>290</v>
      </c>
      <c r="B262" s="9"/>
      <c r="C262" s="9">
        <v>4122</v>
      </c>
      <c r="D262" s="122" t="s">
        <v>675</v>
      </c>
      <c r="E262" s="51">
        <v>0</v>
      </c>
      <c r="F262" s="162">
        <v>59</v>
      </c>
      <c r="G262" s="109">
        <v>59</v>
      </c>
      <c r="H262" s="108">
        <f t="shared" si="11"/>
        <v>100</v>
      </c>
    </row>
    <row r="263" spans="1:8" ht="15" hidden="1" customHeight="1" x14ac:dyDescent="0.25">
      <c r="A263" s="9"/>
      <c r="B263" s="9"/>
      <c r="C263" s="9">
        <v>4216</v>
      </c>
      <c r="D263" s="122" t="s">
        <v>326</v>
      </c>
      <c r="E263" s="51"/>
      <c r="F263" s="162"/>
      <c r="G263" s="109"/>
      <c r="H263" s="108" t="e">
        <f t="shared" si="11"/>
        <v>#DIV/0!</v>
      </c>
    </row>
    <row r="264" spans="1:8" ht="15" hidden="1" customHeight="1" x14ac:dyDescent="0.25">
      <c r="A264" s="9">
        <v>14990</v>
      </c>
      <c r="B264" s="9"/>
      <c r="C264" s="9">
        <v>4216</v>
      </c>
      <c r="D264" s="11" t="s">
        <v>602</v>
      </c>
      <c r="E264" s="51"/>
      <c r="F264" s="162"/>
      <c r="G264" s="109"/>
      <c r="H264" s="108" t="e">
        <f t="shared" si="11"/>
        <v>#DIV/0!</v>
      </c>
    </row>
    <row r="265" spans="1:8" ht="15" hidden="1" customHeight="1" x14ac:dyDescent="0.25">
      <c r="A265" s="9"/>
      <c r="B265" s="9"/>
      <c r="C265" s="9">
        <v>4222</v>
      </c>
      <c r="D265" s="11" t="s">
        <v>451</v>
      </c>
      <c r="E265" s="51"/>
      <c r="F265" s="162"/>
      <c r="G265" s="109"/>
      <c r="H265" s="108" t="e">
        <f t="shared" si="11"/>
        <v>#DIV/0!</v>
      </c>
    </row>
    <row r="266" spans="1:8" ht="14.85" customHeight="1" x14ac:dyDescent="0.25">
      <c r="A266" s="9"/>
      <c r="B266" s="9">
        <v>2219</v>
      </c>
      <c r="C266" s="9">
        <v>2111</v>
      </c>
      <c r="D266" s="9" t="s">
        <v>50</v>
      </c>
      <c r="E266" s="51">
        <v>16000</v>
      </c>
      <c r="F266" s="162">
        <v>16000</v>
      </c>
      <c r="G266" s="109">
        <v>7761.7</v>
      </c>
      <c r="H266" s="108">
        <f t="shared" si="11"/>
        <v>48.510624999999997</v>
      </c>
    </row>
    <row r="267" spans="1:8" ht="14.85" customHeight="1" x14ac:dyDescent="0.25">
      <c r="A267" s="9"/>
      <c r="B267" s="9">
        <v>2219</v>
      </c>
      <c r="C267" s="9">
        <v>2322</v>
      </c>
      <c r="D267" s="9" t="s">
        <v>256</v>
      </c>
      <c r="E267" s="51">
        <v>0</v>
      </c>
      <c r="F267" s="162">
        <v>0</v>
      </c>
      <c r="G267" s="109">
        <v>10.4</v>
      </c>
      <c r="H267" s="108" t="e">
        <f t="shared" si="11"/>
        <v>#DIV/0!</v>
      </c>
    </row>
    <row r="268" spans="1:8" ht="14.85" hidden="1" customHeight="1" x14ac:dyDescent="0.25">
      <c r="A268" s="9"/>
      <c r="B268" s="9">
        <v>2219</v>
      </c>
      <c r="C268" s="9">
        <v>2324</v>
      </c>
      <c r="D268" s="9" t="s">
        <v>519</v>
      </c>
      <c r="E268" s="51"/>
      <c r="F268" s="162"/>
      <c r="G268" s="109"/>
      <c r="H268" s="108" t="e">
        <f t="shared" si="11"/>
        <v>#DIV/0!</v>
      </c>
    </row>
    <row r="269" spans="1:8" ht="14.85" hidden="1" customHeight="1" x14ac:dyDescent="0.25">
      <c r="A269" s="9"/>
      <c r="B269" s="9">
        <v>2219</v>
      </c>
      <c r="C269" s="9">
        <v>2329</v>
      </c>
      <c r="D269" s="9" t="s">
        <v>49</v>
      </c>
      <c r="E269" s="51"/>
      <c r="F269" s="162"/>
      <c r="G269" s="109"/>
      <c r="H269" s="108" t="e">
        <f t="shared" si="11"/>
        <v>#DIV/0!</v>
      </c>
    </row>
    <row r="270" spans="1:8" ht="14.85" hidden="1" customHeight="1" x14ac:dyDescent="0.25">
      <c r="A270" s="9"/>
      <c r="B270" s="9">
        <v>3419</v>
      </c>
      <c r="C270" s="9">
        <v>2321</v>
      </c>
      <c r="D270" s="9" t="s">
        <v>270</v>
      </c>
      <c r="E270" s="51"/>
      <c r="F270" s="162"/>
      <c r="G270" s="109"/>
      <c r="H270" s="108" t="e">
        <f t="shared" si="11"/>
        <v>#DIV/0!</v>
      </c>
    </row>
    <row r="271" spans="1:8" ht="14.85" hidden="1" customHeight="1" x14ac:dyDescent="0.25">
      <c r="A271" s="9"/>
      <c r="B271" s="9">
        <v>4349</v>
      </c>
      <c r="C271" s="9">
        <v>2324</v>
      </c>
      <c r="D271" s="9" t="s">
        <v>643</v>
      </c>
      <c r="E271" s="51"/>
      <c r="F271" s="162"/>
      <c r="G271" s="109"/>
      <c r="H271" s="108" t="e">
        <f t="shared" si="11"/>
        <v>#DIV/0!</v>
      </c>
    </row>
    <row r="272" spans="1:8" ht="14.85" hidden="1" customHeight="1" x14ac:dyDescent="0.25">
      <c r="A272" s="9"/>
      <c r="B272" s="9">
        <v>4379</v>
      </c>
      <c r="C272" s="9">
        <v>2212</v>
      </c>
      <c r="D272" s="9" t="s">
        <v>285</v>
      </c>
      <c r="E272" s="51"/>
      <c r="F272" s="162"/>
      <c r="G272" s="109"/>
      <c r="H272" s="108" t="e">
        <f t="shared" si="11"/>
        <v>#DIV/0!</v>
      </c>
    </row>
    <row r="273" spans="1:8" ht="14.85" hidden="1" customHeight="1" x14ac:dyDescent="0.25">
      <c r="A273" s="9"/>
      <c r="B273" s="9">
        <v>3421</v>
      </c>
      <c r="C273" s="9">
        <v>2324</v>
      </c>
      <c r="D273" s="9" t="s">
        <v>558</v>
      </c>
      <c r="E273" s="51"/>
      <c r="F273" s="162"/>
      <c r="G273" s="109"/>
      <c r="H273" s="108" t="e">
        <f t="shared" si="11"/>
        <v>#DIV/0!</v>
      </c>
    </row>
    <row r="274" spans="1:8" x14ac:dyDescent="0.25">
      <c r="A274" s="9"/>
      <c r="B274" s="9">
        <v>5311</v>
      </c>
      <c r="C274" s="9">
        <v>2111</v>
      </c>
      <c r="D274" s="9" t="s">
        <v>48</v>
      </c>
      <c r="E274" s="51">
        <v>435</v>
      </c>
      <c r="F274" s="162">
        <v>435</v>
      </c>
      <c r="G274" s="109">
        <v>148.4</v>
      </c>
      <c r="H274" s="108">
        <f t="shared" si="11"/>
        <v>34.114942528735632</v>
      </c>
    </row>
    <row r="275" spans="1:8" ht="14.1" customHeight="1" x14ac:dyDescent="0.25">
      <c r="A275" s="9"/>
      <c r="B275" s="9">
        <v>5311</v>
      </c>
      <c r="C275" s="9">
        <v>2212</v>
      </c>
      <c r="D275" s="9" t="s">
        <v>205</v>
      </c>
      <c r="E275" s="51">
        <v>1200</v>
      </c>
      <c r="F275" s="162">
        <v>1200</v>
      </c>
      <c r="G275" s="109">
        <v>177.5</v>
      </c>
      <c r="H275" s="108">
        <f t="shared" si="11"/>
        <v>14.791666666666666</v>
      </c>
    </row>
    <row r="276" spans="1:8" ht="18" hidden="1" customHeight="1" x14ac:dyDescent="0.25">
      <c r="A276" s="27"/>
      <c r="B276" s="27">
        <v>5311</v>
      </c>
      <c r="C276" s="27">
        <v>2310</v>
      </c>
      <c r="D276" s="27" t="s">
        <v>209</v>
      </c>
      <c r="E276" s="51"/>
      <c r="F276" s="162"/>
      <c r="G276" s="109"/>
      <c r="H276" s="108" t="e">
        <f t="shared" si="11"/>
        <v>#DIV/0!</v>
      </c>
    </row>
    <row r="277" spans="1:8" ht="16.5" customHeight="1" x14ac:dyDescent="0.25">
      <c r="A277" s="9">
        <v>777</v>
      </c>
      <c r="B277" s="9">
        <v>5311</v>
      </c>
      <c r="C277" s="9">
        <v>2212</v>
      </c>
      <c r="D277" s="9" t="s">
        <v>286</v>
      </c>
      <c r="E277" s="51">
        <v>0</v>
      </c>
      <c r="F277" s="162">
        <v>0</v>
      </c>
      <c r="G277" s="109">
        <v>165.6</v>
      </c>
      <c r="H277" s="108" t="e">
        <f t="shared" si="11"/>
        <v>#DIV/0!</v>
      </c>
    </row>
    <row r="278" spans="1:8" ht="18" hidden="1" customHeight="1" x14ac:dyDescent="0.25">
      <c r="A278" s="27"/>
      <c r="B278" s="27">
        <v>5311</v>
      </c>
      <c r="C278" s="27">
        <v>2322</v>
      </c>
      <c r="D278" s="27" t="s">
        <v>210</v>
      </c>
      <c r="E278" s="51"/>
      <c r="F278" s="162"/>
      <c r="G278" s="109"/>
      <c r="H278" s="108" t="e">
        <f t="shared" si="11"/>
        <v>#DIV/0!</v>
      </c>
    </row>
    <row r="279" spans="1:8" x14ac:dyDescent="0.25">
      <c r="A279" s="9"/>
      <c r="B279" s="9">
        <v>5311</v>
      </c>
      <c r="C279" s="9">
        <v>2324</v>
      </c>
      <c r="D279" s="9" t="s">
        <v>559</v>
      </c>
      <c r="E279" s="51">
        <v>51</v>
      </c>
      <c r="F279" s="162">
        <v>51</v>
      </c>
      <c r="G279" s="109">
        <v>75</v>
      </c>
      <c r="H279" s="108">
        <f t="shared" si="11"/>
        <v>147.05882352941177</v>
      </c>
    </row>
    <row r="280" spans="1:8" ht="17.850000000000001" customHeight="1" x14ac:dyDescent="0.25">
      <c r="A280" s="27"/>
      <c r="B280" s="27">
        <v>5311</v>
      </c>
      <c r="C280" s="27">
        <v>2329</v>
      </c>
      <c r="D280" s="27" t="s">
        <v>206</v>
      </c>
      <c r="E280" s="51">
        <v>0</v>
      </c>
      <c r="F280" s="162">
        <v>0</v>
      </c>
      <c r="G280" s="109">
        <v>16.100000000000001</v>
      </c>
      <c r="H280" s="108" t="e">
        <f t="shared" si="11"/>
        <v>#DIV/0!</v>
      </c>
    </row>
    <row r="281" spans="1:8" ht="15.75" hidden="1" customHeight="1" x14ac:dyDescent="0.25">
      <c r="A281" s="27"/>
      <c r="B281" s="27">
        <v>5311</v>
      </c>
      <c r="C281" s="27">
        <v>2329</v>
      </c>
      <c r="D281" s="27" t="s">
        <v>206</v>
      </c>
      <c r="E281" s="51"/>
      <c r="F281" s="162"/>
      <c r="G281" s="109"/>
      <c r="H281" s="108" t="e">
        <f t="shared" si="11"/>
        <v>#DIV/0!</v>
      </c>
    </row>
    <row r="282" spans="1:8" hidden="1" x14ac:dyDescent="0.25">
      <c r="A282" s="27"/>
      <c r="B282" s="27">
        <v>5311</v>
      </c>
      <c r="C282" s="27">
        <v>3113</v>
      </c>
      <c r="D282" s="27" t="s">
        <v>207</v>
      </c>
      <c r="E282" s="51"/>
      <c r="F282" s="162"/>
      <c r="G282" s="109"/>
      <c r="H282" s="108" t="e">
        <f t="shared" si="11"/>
        <v>#DIV/0!</v>
      </c>
    </row>
    <row r="283" spans="1:8" hidden="1" x14ac:dyDescent="0.25">
      <c r="A283" s="27"/>
      <c r="B283" s="27">
        <v>6409</v>
      </c>
      <c r="C283" s="27">
        <v>2328</v>
      </c>
      <c r="D283" s="27" t="s">
        <v>208</v>
      </c>
      <c r="E283" s="51"/>
      <c r="F283" s="162"/>
      <c r="G283" s="109"/>
      <c r="H283" s="108" t="e">
        <f t="shared" si="11"/>
        <v>#DIV/0!</v>
      </c>
    </row>
    <row r="284" spans="1:8" hidden="1" x14ac:dyDescent="0.25">
      <c r="A284" s="27"/>
      <c r="B284" s="27">
        <v>6409</v>
      </c>
      <c r="C284" s="27">
        <v>2329</v>
      </c>
      <c r="D284" s="27" t="s">
        <v>479</v>
      </c>
      <c r="E284" s="51"/>
      <c r="F284" s="162"/>
      <c r="G284" s="109"/>
      <c r="H284" s="108" t="e">
        <f t="shared" si="11"/>
        <v>#DIV/0!</v>
      </c>
    </row>
    <row r="285" spans="1:8" ht="17.25" hidden="1" customHeight="1" x14ac:dyDescent="0.25">
      <c r="A285" s="9"/>
      <c r="B285" s="9">
        <v>6171</v>
      </c>
      <c r="C285" s="9">
        <v>2212</v>
      </c>
      <c r="D285" s="27" t="s">
        <v>261</v>
      </c>
      <c r="E285" s="51">
        <v>0</v>
      </c>
      <c r="F285" s="162">
        <v>0</v>
      </c>
      <c r="G285" s="109">
        <v>0</v>
      </c>
      <c r="H285" s="108" t="e">
        <f t="shared" si="11"/>
        <v>#DIV/0!</v>
      </c>
    </row>
    <row r="286" spans="1:8" ht="15.6" thickBot="1" x14ac:dyDescent="0.3">
      <c r="A286" s="27"/>
      <c r="B286" s="27">
        <v>6171</v>
      </c>
      <c r="C286" s="27">
        <v>2324</v>
      </c>
      <c r="D286" s="27" t="s">
        <v>557</v>
      </c>
      <c r="E286" s="51">
        <v>0</v>
      </c>
      <c r="F286" s="162">
        <v>0</v>
      </c>
      <c r="G286" s="109">
        <v>0.8</v>
      </c>
      <c r="H286" s="108" t="e">
        <f t="shared" si="11"/>
        <v>#DIV/0!</v>
      </c>
    </row>
    <row r="287" spans="1:8" s="5" customFormat="1" ht="21.75" customHeight="1" thickTop="1" thickBot="1" x14ac:dyDescent="0.35">
      <c r="A287" s="35"/>
      <c r="B287" s="35"/>
      <c r="C287" s="35"/>
      <c r="D287" s="34" t="s">
        <v>47</v>
      </c>
      <c r="E287" s="84">
        <f>SUM(E248:E286)</f>
        <v>18786</v>
      </c>
      <c r="F287" s="165">
        <f>SUM(F248:F286)</f>
        <v>18910</v>
      </c>
      <c r="G287" s="179">
        <f t="shared" ref="G287" si="12">SUM(G248:G286)</f>
        <v>8959</v>
      </c>
      <c r="H287" s="108">
        <f t="shared" si="11"/>
        <v>47.377049180327866</v>
      </c>
    </row>
    <row r="288" spans="1:8" ht="15" customHeight="1" thickBot="1" x14ac:dyDescent="0.35">
      <c r="A288" s="5"/>
      <c r="B288" s="5"/>
      <c r="C288" s="5"/>
      <c r="D288" s="6"/>
      <c r="E288" s="92"/>
      <c r="F288" s="92"/>
    </row>
    <row r="289" spans="1:8" ht="15" hidden="1" customHeight="1" x14ac:dyDescent="0.3">
      <c r="A289" s="5"/>
      <c r="B289" s="5"/>
      <c r="C289" s="5"/>
      <c r="D289" s="6"/>
      <c r="E289" s="92"/>
      <c r="F289" s="92"/>
    </row>
    <row r="290" spans="1:8" ht="15" hidden="1" customHeight="1" x14ac:dyDescent="0.3">
      <c r="A290" s="5"/>
      <c r="B290" s="5"/>
      <c r="C290" s="5"/>
      <c r="D290" s="6"/>
      <c r="E290" s="92"/>
      <c r="F290" s="92"/>
    </row>
    <row r="291" spans="1:8" ht="15" hidden="1" customHeight="1" x14ac:dyDescent="0.3">
      <c r="A291" s="5"/>
      <c r="B291" s="5"/>
      <c r="C291" s="5"/>
      <c r="D291" s="6"/>
      <c r="E291" s="92"/>
      <c r="F291" s="92"/>
    </row>
    <row r="292" spans="1:8" ht="15" hidden="1" customHeight="1" x14ac:dyDescent="0.3">
      <c r="A292" s="5"/>
      <c r="B292" s="5"/>
      <c r="C292" s="5"/>
      <c r="D292" s="6"/>
      <c r="E292" s="92"/>
      <c r="F292" s="92"/>
    </row>
    <row r="293" spans="1:8" ht="15" hidden="1" customHeight="1" x14ac:dyDescent="0.3">
      <c r="A293" s="5"/>
      <c r="B293" s="5"/>
      <c r="C293" s="5"/>
      <c r="D293" s="6"/>
      <c r="E293" s="92"/>
      <c r="F293" s="92"/>
    </row>
    <row r="294" spans="1:8" ht="15" hidden="1" customHeight="1" x14ac:dyDescent="0.3">
      <c r="A294" s="5"/>
      <c r="B294" s="5"/>
      <c r="C294" s="5"/>
      <c r="D294" s="6"/>
      <c r="E294" s="92"/>
      <c r="F294" s="92"/>
    </row>
    <row r="295" spans="1:8" ht="15" hidden="1" customHeight="1" x14ac:dyDescent="0.3">
      <c r="A295" s="5"/>
      <c r="B295" s="5"/>
      <c r="C295" s="5"/>
      <c r="D295" s="6"/>
      <c r="E295" s="166"/>
      <c r="F295" s="166"/>
    </row>
    <row r="296" spans="1:8" ht="15" hidden="1" customHeight="1" thickBot="1" x14ac:dyDescent="0.35">
      <c r="A296" s="5"/>
      <c r="B296" s="5"/>
      <c r="C296" s="5"/>
      <c r="D296" s="6"/>
      <c r="E296" s="92"/>
      <c r="F296" s="92"/>
    </row>
    <row r="297" spans="1:8" ht="15.6" x14ac:dyDescent="0.3">
      <c r="A297" s="20" t="s">
        <v>14</v>
      </c>
      <c r="B297" s="20" t="s">
        <v>382</v>
      </c>
      <c r="C297" s="20" t="s">
        <v>383</v>
      </c>
      <c r="D297" s="19" t="s">
        <v>12</v>
      </c>
      <c r="E297" s="18" t="s">
        <v>11</v>
      </c>
      <c r="F297" s="18" t="s">
        <v>11</v>
      </c>
      <c r="G297" s="18" t="s">
        <v>0</v>
      </c>
      <c r="H297" s="110" t="s">
        <v>330</v>
      </c>
    </row>
    <row r="298" spans="1:8" s="44" customFormat="1" ht="15" customHeight="1" thickBot="1" x14ac:dyDescent="0.35">
      <c r="A298" s="17"/>
      <c r="B298" s="17"/>
      <c r="C298" s="17"/>
      <c r="D298" s="16"/>
      <c r="E298" s="168" t="s">
        <v>10</v>
      </c>
      <c r="F298" s="168" t="s">
        <v>9</v>
      </c>
      <c r="G298" s="190" t="s">
        <v>721</v>
      </c>
      <c r="H298" s="116" t="s">
        <v>331</v>
      </c>
    </row>
    <row r="299" spans="1:8" ht="18.75" customHeight="1" thickTop="1" x14ac:dyDescent="0.3">
      <c r="A299" s="25">
        <v>100</v>
      </c>
      <c r="B299" s="268" t="s">
        <v>329</v>
      </c>
      <c r="C299" s="269"/>
      <c r="D299" s="270"/>
      <c r="E299" s="50"/>
      <c r="F299" s="170"/>
      <c r="G299" s="181"/>
      <c r="H299" s="123"/>
    </row>
    <row r="300" spans="1:8" x14ac:dyDescent="0.25">
      <c r="A300" s="9"/>
      <c r="B300" s="9"/>
      <c r="C300" s="9"/>
      <c r="D300" s="9"/>
      <c r="E300" s="51"/>
      <c r="F300" s="162"/>
      <c r="G300" s="182"/>
      <c r="H300" s="121"/>
    </row>
    <row r="301" spans="1:8" x14ac:dyDescent="0.25">
      <c r="A301" s="27"/>
      <c r="B301" s="9"/>
      <c r="C301" s="9">
        <v>1333</v>
      </c>
      <c r="D301" s="9" t="s">
        <v>58</v>
      </c>
      <c r="E301" s="51">
        <v>450</v>
      </c>
      <c r="F301" s="162">
        <v>450</v>
      </c>
      <c r="G301" s="109">
        <v>90.2</v>
      </c>
      <c r="H301" s="108">
        <f t="shared" ref="H301:H329" si="13">(G301/F301)*100</f>
        <v>20.044444444444444</v>
      </c>
    </row>
    <row r="302" spans="1:8" x14ac:dyDescent="0.25">
      <c r="A302" s="27"/>
      <c r="B302" s="9"/>
      <c r="C302" s="9">
        <v>1334</v>
      </c>
      <c r="D302" s="9" t="s">
        <v>57</v>
      </c>
      <c r="E302" s="51">
        <v>250</v>
      </c>
      <c r="F302" s="162">
        <v>250</v>
      </c>
      <c r="G302" s="109">
        <v>353.4</v>
      </c>
      <c r="H302" s="108">
        <f t="shared" si="13"/>
        <v>141.35999999999999</v>
      </c>
    </row>
    <row r="303" spans="1:8" x14ac:dyDescent="0.25">
      <c r="A303" s="27"/>
      <c r="B303" s="9"/>
      <c r="C303" s="9">
        <v>1335</v>
      </c>
      <c r="D303" s="9" t="s">
        <v>56</v>
      </c>
      <c r="E303" s="51">
        <v>25</v>
      </c>
      <c r="F303" s="162">
        <v>25</v>
      </c>
      <c r="G303" s="109">
        <v>89.2</v>
      </c>
      <c r="H303" s="108">
        <f t="shared" si="13"/>
        <v>356.8</v>
      </c>
    </row>
    <row r="304" spans="1:8" x14ac:dyDescent="0.25">
      <c r="A304" s="27"/>
      <c r="B304" s="9"/>
      <c r="C304" s="9">
        <v>1356</v>
      </c>
      <c r="D304" s="9" t="s">
        <v>196</v>
      </c>
      <c r="E304" s="51">
        <v>9000</v>
      </c>
      <c r="F304" s="162">
        <v>9000</v>
      </c>
      <c r="G304" s="109">
        <v>6294.2</v>
      </c>
      <c r="H304" s="108">
        <f t="shared" si="13"/>
        <v>69.935555555555553</v>
      </c>
    </row>
    <row r="305" spans="1:8" x14ac:dyDescent="0.25">
      <c r="A305" s="9"/>
      <c r="B305" s="9"/>
      <c r="C305" s="9">
        <v>1361</v>
      </c>
      <c r="D305" s="9" t="s">
        <v>28</v>
      </c>
      <c r="E305" s="51">
        <v>2350</v>
      </c>
      <c r="F305" s="162">
        <v>2350</v>
      </c>
      <c r="G305" s="109">
        <v>1804.8</v>
      </c>
      <c r="H305" s="108">
        <f t="shared" si="13"/>
        <v>76.8</v>
      </c>
    </row>
    <row r="306" spans="1:8" ht="15.6" hidden="1" x14ac:dyDescent="0.3">
      <c r="A306" s="28"/>
      <c r="B306" s="28"/>
      <c r="C306" s="9">
        <v>4111</v>
      </c>
      <c r="D306" s="9" t="s">
        <v>392</v>
      </c>
      <c r="E306" s="51"/>
      <c r="F306" s="162"/>
      <c r="G306" s="109"/>
      <c r="H306" s="108" t="e">
        <f t="shared" si="13"/>
        <v>#DIV/0!</v>
      </c>
    </row>
    <row r="307" spans="1:8" ht="15.6" hidden="1" x14ac:dyDescent="0.3">
      <c r="A307" s="28"/>
      <c r="B307" s="28"/>
      <c r="C307" s="9">
        <v>4216</v>
      </c>
      <c r="D307" s="9" t="s">
        <v>46</v>
      </c>
      <c r="E307" s="51"/>
      <c r="F307" s="162"/>
      <c r="G307" s="109"/>
      <c r="H307" s="108" t="e">
        <f t="shared" si="13"/>
        <v>#DIV/0!</v>
      </c>
    </row>
    <row r="308" spans="1:8" ht="15.6" hidden="1" x14ac:dyDescent="0.3">
      <c r="A308" s="28"/>
      <c r="B308" s="28"/>
      <c r="C308" s="9">
        <v>4121</v>
      </c>
      <c r="D308" s="9" t="s">
        <v>395</v>
      </c>
      <c r="E308" s="51"/>
      <c r="F308" s="162"/>
      <c r="G308" s="109"/>
      <c r="H308" s="108" t="e">
        <f t="shared" si="13"/>
        <v>#DIV/0!</v>
      </c>
    </row>
    <row r="309" spans="1:8" ht="15" hidden="1" customHeight="1" x14ac:dyDescent="0.25">
      <c r="A309" s="27"/>
      <c r="B309" s="27"/>
      <c r="C309" s="27">
        <v>4171</v>
      </c>
      <c r="D309" s="27" t="s">
        <v>669</v>
      </c>
      <c r="E309" s="51"/>
      <c r="F309" s="162"/>
      <c r="G309" s="109"/>
      <c r="H309" s="108" t="e">
        <f t="shared" si="13"/>
        <v>#DIV/0!</v>
      </c>
    </row>
    <row r="310" spans="1:8" ht="15" hidden="1" customHeight="1" x14ac:dyDescent="0.25">
      <c r="A310" s="27"/>
      <c r="B310" s="27">
        <v>1036</v>
      </c>
      <c r="C310" s="27">
        <v>2324</v>
      </c>
      <c r="D310" s="27" t="s">
        <v>463</v>
      </c>
      <c r="E310" s="51"/>
      <c r="F310" s="162"/>
      <c r="G310" s="109"/>
      <c r="H310" s="108" t="e">
        <f t="shared" si="13"/>
        <v>#DIV/0!</v>
      </c>
    </row>
    <row r="311" spans="1:8" ht="15" hidden="1" customHeight="1" x14ac:dyDescent="0.25">
      <c r="A311" s="27"/>
      <c r="B311" s="27">
        <v>1069</v>
      </c>
      <c r="C311" s="27">
        <v>2212</v>
      </c>
      <c r="D311" s="27" t="s">
        <v>467</v>
      </c>
      <c r="E311" s="51"/>
      <c r="F311" s="162"/>
      <c r="G311" s="109"/>
      <c r="H311" s="108" t="e">
        <f t="shared" si="13"/>
        <v>#DIV/0!</v>
      </c>
    </row>
    <row r="312" spans="1:8" ht="15" customHeight="1" x14ac:dyDescent="0.25">
      <c r="A312" s="27"/>
      <c r="B312" s="27">
        <v>1070</v>
      </c>
      <c r="C312" s="27">
        <v>2212</v>
      </c>
      <c r="D312" s="27" t="s">
        <v>197</v>
      </c>
      <c r="E312" s="51">
        <v>35</v>
      </c>
      <c r="F312" s="162">
        <v>35</v>
      </c>
      <c r="G312" s="109">
        <v>19.8</v>
      </c>
      <c r="H312" s="108">
        <f t="shared" si="13"/>
        <v>56.571428571428569</v>
      </c>
    </row>
    <row r="313" spans="1:8" ht="16.05" customHeight="1" x14ac:dyDescent="0.3">
      <c r="A313" s="28"/>
      <c r="B313" s="29">
        <v>2169</v>
      </c>
      <c r="C313" s="9">
        <v>2211</v>
      </c>
      <c r="D313" s="9" t="s">
        <v>750</v>
      </c>
      <c r="E313" s="51">
        <v>0</v>
      </c>
      <c r="F313" s="162">
        <v>0</v>
      </c>
      <c r="G313" s="109">
        <v>8</v>
      </c>
      <c r="H313" s="108" t="e">
        <f t="shared" si="13"/>
        <v>#DIV/0!</v>
      </c>
    </row>
    <row r="314" spans="1:8" x14ac:dyDescent="0.25">
      <c r="A314" s="9"/>
      <c r="B314" s="9">
        <v>2169</v>
      </c>
      <c r="C314" s="9">
        <v>2212</v>
      </c>
      <c r="D314" s="9" t="s">
        <v>211</v>
      </c>
      <c r="E314" s="51">
        <v>300</v>
      </c>
      <c r="F314" s="162">
        <v>300</v>
      </c>
      <c r="G314" s="109">
        <v>95</v>
      </c>
      <c r="H314" s="108">
        <f t="shared" si="13"/>
        <v>31.666666666666664</v>
      </c>
    </row>
    <row r="315" spans="1:8" hidden="1" x14ac:dyDescent="0.25">
      <c r="A315" s="27"/>
      <c r="B315" s="27">
        <v>3635</v>
      </c>
      <c r="C315" s="27">
        <v>3122</v>
      </c>
      <c r="D315" s="9" t="s">
        <v>45</v>
      </c>
      <c r="E315" s="51"/>
      <c r="F315" s="162"/>
      <c r="G315" s="109"/>
      <c r="H315" s="108" t="e">
        <f t="shared" si="13"/>
        <v>#DIV/0!</v>
      </c>
    </row>
    <row r="316" spans="1:8" ht="16.05" customHeight="1" x14ac:dyDescent="0.3">
      <c r="A316" s="28"/>
      <c r="B316" s="29">
        <v>2169</v>
      </c>
      <c r="C316" s="9">
        <v>2324</v>
      </c>
      <c r="D316" s="9" t="s">
        <v>428</v>
      </c>
      <c r="E316" s="51">
        <v>0</v>
      </c>
      <c r="F316" s="162">
        <v>0</v>
      </c>
      <c r="G316" s="109">
        <v>4.5</v>
      </c>
      <c r="H316" s="108" t="e">
        <f t="shared" si="13"/>
        <v>#DIV/0!</v>
      </c>
    </row>
    <row r="317" spans="1:8" ht="15" customHeight="1" x14ac:dyDescent="0.25">
      <c r="A317" s="27"/>
      <c r="B317" s="27">
        <v>2369</v>
      </c>
      <c r="C317" s="27">
        <v>2212</v>
      </c>
      <c r="D317" s="27" t="s">
        <v>198</v>
      </c>
      <c r="E317" s="51">
        <v>15</v>
      </c>
      <c r="F317" s="162">
        <v>15</v>
      </c>
      <c r="G317" s="109">
        <v>0</v>
      </c>
      <c r="H317" s="108">
        <f t="shared" si="13"/>
        <v>0</v>
      </c>
    </row>
    <row r="318" spans="1:8" ht="15" customHeight="1" x14ac:dyDescent="0.25">
      <c r="A318" s="27"/>
      <c r="B318" s="9">
        <v>3322</v>
      </c>
      <c r="C318" s="9">
        <v>2212</v>
      </c>
      <c r="D318" s="9" t="s">
        <v>199</v>
      </c>
      <c r="E318" s="51">
        <v>100</v>
      </c>
      <c r="F318" s="162">
        <v>100</v>
      </c>
      <c r="G318" s="109">
        <v>0</v>
      </c>
      <c r="H318" s="108">
        <f t="shared" si="13"/>
        <v>0</v>
      </c>
    </row>
    <row r="319" spans="1:8" ht="15" customHeight="1" x14ac:dyDescent="0.25">
      <c r="A319" s="27"/>
      <c r="B319" s="9">
        <v>3729</v>
      </c>
      <c r="C319" s="9">
        <v>2212</v>
      </c>
      <c r="D319" s="9" t="s">
        <v>411</v>
      </c>
      <c r="E319" s="51">
        <v>2</v>
      </c>
      <c r="F319" s="162">
        <v>2</v>
      </c>
      <c r="G319" s="109">
        <v>0.5</v>
      </c>
      <c r="H319" s="108">
        <f t="shared" si="13"/>
        <v>25</v>
      </c>
    </row>
    <row r="320" spans="1:8" ht="15" customHeight="1" x14ac:dyDescent="0.25">
      <c r="A320" s="27"/>
      <c r="B320" s="27">
        <v>3749</v>
      </c>
      <c r="C320" s="27">
        <v>2212</v>
      </c>
      <c r="D320" s="27" t="s">
        <v>265</v>
      </c>
      <c r="E320" s="51">
        <v>8</v>
      </c>
      <c r="F320" s="162">
        <v>8</v>
      </c>
      <c r="G320" s="109">
        <v>16.899999999999999</v>
      </c>
      <c r="H320" s="108">
        <f t="shared" si="13"/>
        <v>211.24999999999997</v>
      </c>
    </row>
    <row r="321" spans="1:8" ht="15" hidden="1" customHeight="1" x14ac:dyDescent="0.25">
      <c r="A321" s="27"/>
      <c r="B321" s="9">
        <v>3769</v>
      </c>
      <c r="C321" s="9">
        <v>2212</v>
      </c>
      <c r="D321" s="9" t="s">
        <v>496</v>
      </c>
      <c r="E321" s="51"/>
      <c r="F321" s="162"/>
      <c r="G321" s="109"/>
      <c r="H321" s="108" t="e">
        <f t="shared" si="13"/>
        <v>#DIV/0!</v>
      </c>
    </row>
    <row r="322" spans="1:8" ht="15" hidden="1" customHeight="1" x14ac:dyDescent="0.25">
      <c r="A322" s="27"/>
      <c r="B322" s="9">
        <v>6171</v>
      </c>
      <c r="C322" s="9">
        <v>2111</v>
      </c>
      <c r="D322" s="9" t="s">
        <v>472</v>
      </c>
      <c r="E322" s="51"/>
      <c r="F322" s="162"/>
      <c r="G322" s="109"/>
      <c r="H322" s="108" t="e">
        <f t="shared" si="13"/>
        <v>#DIV/0!</v>
      </c>
    </row>
    <row r="323" spans="1:8" ht="15" customHeight="1" x14ac:dyDescent="0.25">
      <c r="A323" s="27"/>
      <c r="B323" s="9">
        <v>6171</v>
      </c>
      <c r="C323" s="9">
        <v>2212</v>
      </c>
      <c r="D323" s="9" t="s">
        <v>202</v>
      </c>
      <c r="E323" s="51">
        <v>20</v>
      </c>
      <c r="F323" s="162">
        <v>20</v>
      </c>
      <c r="G323" s="109">
        <v>13.5</v>
      </c>
      <c r="H323" s="108">
        <f t="shared" si="13"/>
        <v>67.5</v>
      </c>
    </row>
    <row r="324" spans="1:8" ht="15.6" thickBot="1" x14ac:dyDescent="0.3">
      <c r="A324" s="27"/>
      <c r="B324" s="27">
        <v>6171</v>
      </c>
      <c r="C324" s="27">
        <v>2324</v>
      </c>
      <c r="D324" s="9" t="s">
        <v>560</v>
      </c>
      <c r="E324" s="51">
        <v>58</v>
      </c>
      <c r="F324" s="162">
        <v>58</v>
      </c>
      <c r="G324" s="109">
        <v>35.200000000000003</v>
      </c>
      <c r="H324" s="108">
        <f t="shared" si="13"/>
        <v>60.689655172413801</v>
      </c>
    </row>
    <row r="325" spans="1:8" ht="15" hidden="1" customHeight="1" x14ac:dyDescent="0.25">
      <c r="A325" s="27"/>
      <c r="B325" s="9">
        <v>2169</v>
      </c>
      <c r="C325" s="56">
        <v>2324</v>
      </c>
      <c r="D325" s="9" t="s">
        <v>302</v>
      </c>
      <c r="E325" s="51"/>
      <c r="F325" s="162"/>
      <c r="G325" s="109"/>
      <c r="H325" s="108" t="e">
        <f t="shared" si="13"/>
        <v>#DIV/0!</v>
      </c>
    </row>
    <row r="326" spans="1:8" ht="15" hidden="1" customHeight="1" x14ac:dyDescent="0.25">
      <c r="A326" s="27"/>
      <c r="B326" s="9">
        <v>6171</v>
      </c>
      <c r="C326" s="9">
        <v>2212</v>
      </c>
      <c r="D326" s="9" t="s">
        <v>277</v>
      </c>
      <c r="E326" s="51"/>
      <c r="F326" s="162"/>
      <c r="G326" s="109"/>
      <c r="H326" s="108" t="e">
        <f t="shared" si="13"/>
        <v>#DIV/0!</v>
      </c>
    </row>
    <row r="327" spans="1:8" ht="15" hidden="1" customHeight="1" x14ac:dyDescent="0.25">
      <c r="A327" s="27"/>
      <c r="B327" s="9">
        <v>6171</v>
      </c>
      <c r="C327" s="9">
        <v>3113</v>
      </c>
      <c r="D327" s="9" t="s">
        <v>468</v>
      </c>
      <c r="E327" s="51"/>
      <c r="F327" s="162"/>
      <c r="G327" s="109"/>
      <c r="H327" s="108" t="e">
        <f t="shared" si="13"/>
        <v>#DIV/0!</v>
      </c>
    </row>
    <row r="328" spans="1:8" ht="15.6" hidden="1" thickBot="1" x14ac:dyDescent="0.3">
      <c r="A328" s="27">
        <v>98018</v>
      </c>
      <c r="B328" s="27">
        <v>6402</v>
      </c>
      <c r="C328" s="27">
        <v>2222</v>
      </c>
      <c r="D328" s="9" t="s">
        <v>440</v>
      </c>
      <c r="E328" s="51">
        <v>0</v>
      </c>
      <c r="F328" s="162">
        <v>0</v>
      </c>
      <c r="G328" s="109">
        <v>0</v>
      </c>
      <c r="H328" s="108" t="e">
        <f t="shared" si="13"/>
        <v>#DIV/0!</v>
      </c>
    </row>
    <row r="329" spans="1:8" s="5" customFormat="1" ht="21.75" customHeight="1" thickTop="1" thickBot="1" x14ac:dyDescent="0.35">
      <c r="A329" s="35"/>
      <c r="B329" s="35"/>
      <c r="C329" s="35"/>
      <c r="D329" s="34" t="s">
        <v>44</v>
      </c>
      <c r="E329" s="84">
        <f t="shared" ref="E329:G329" si="14">SUM(E301:E328)</f>
        <v>12613</v>
      </c>
      <c r="F329" s="165">
        <f t="shared" si="14"/>
        <v>12613</v>
      </c>
      <c r="G329" s="179">
        <f t="shared" si="14"/>
        <v>8825.1999999999989</v>
      </c>
      <c r="H329" s="108">
        <f t="shared" si="13"/>
        <v>69.96907952112899</v>
      </c>
    </row>
    <row r="330" spans="1:8" ht="15" customHeight="1" x14ac:dyDescent="0.3">
      <c r="A330" s="5"/>
      <c r="B330" s="5"/>
      <c r="C330" s="5"/>
      <c r="D330" s="6"/>
      <c r="E330" s="92"/>
      <c r="F330" s="92"/>
    </row>
    <row r="331" spans="1:8" ht="0.75" customHeight="1" x14ac:dyDescent="0.3">
      <c r="A331" s="5"/>
      <c r="B331" s="5"/>
      <c r="C331" s="5"/>
      <c r="D331" s="6"/>
      <c r="E331" s="92"/>
      <c r="F331" s="92"/>
    </row>
    <row r="332" spans="1:8" ht="15" hidden="1" customHeight="1" x14ac:dyDescent="0.3">
      <c r="A332" s="5"/>
      <c r="B332" s="5"/>
      <c r="C332" s="5"/>
      <c r="D332" s="6"/>
      <c r="E332" s="92"/>
      <c r="F332" s="92"/>
    </row>
    <row r="333" spans="1:8" ht="6.75" customHeight="1" thickBot="1" x14ac:dyDescent="0.35">
      <c r="A333" s="5"/>
      <c r="B333" s="5"/>
      <c r="C333" s="5"/>
      <c r="D333" s="6"/>
      <c r="E333" s="92"/>
      <c r="F333" s="92"/>
    </row>
    <row r="334" spans="1:8" ht="15.6" x14ac:dyDescent="0.3">
      <c r="A334" s="20" t="s">
        <v>14</v>
      </c>
      <c r="B334" s="20" t="s">
        <v>382</v>
      </c>
      <c r="C334" s="20" t="s">
        <v>383</v>
      </c>
      <c r="D334" s="19" t="s">
        <v>12</v>
      </c>
      <c r="E334" s="18" t="s">
        <v>11</v>
      </c>
      <c r="F334" s="18" t="s">
        <v>11</v>
      </c>
      <c r="G334" s="18" t="s">
        <v>0</v>
      </c>
      <c r="H334" s="110" t="s">
        <v>330</v>
      </c>
    </row>
    <row r="335" spans="1:8" s="44" customFormat="1" ht="15" customHeight="1" thickBot="1" x14ac:dyDescent="0.35">
      <c r="A335" s="17"/>
      <c r="B335" s="17"/>
      <c r="C335" s="17"/>
      <c r="D335" s="16"/>
      <c r="E335" s="168" t="s">
        <v>10</v>
      </c>
      <c r="F335" s="168" t="s">
        <v>9</v>
      </c>
      <c r="G335" s="190" t="s">
        <v>721</v>
      </c>
      <c r="H335" s="116" t="s">
        <v>331</v>
      </c>
    </row>
    <row r="336" spans="1:8" ht="20.25" customHeight="1" thickTop="1" x14ac:dyDescent="0.3">
      <c r="A336" s="15">
        <v>110</v>
      </c>
      <c r="B336" s="28"/>
      <c r="C336" s="28"/>
      <c r="D336" s="28" t="s">
        <v>43</v>
      </c>
      <c r="E336" s="50"/>
      <c r="F336" s="170"/>
      <c r="G336" s="181"/>
      <c r="H336" s="123"/>
    </row>
    <row r="337" spans="1:8" ht="16.5" customHeight="1" x14ac:dyDescent="0.3">
      <c r="A337" s="15"/>
      <c r="B337" s="28"/>
      <c r="C337" s="28"/>
      <c r="D337" s="28"/>
      <c r="E337" s="50"/>
      <c r="F337" s="171"/>
      <c r="G337" s="178"/>
      <c r="H337" s="112"/>
    </row>
    <row r="338" spans="1:8" x14ac:dyDescent="0.25">
      <c r="A338" s="9"/>
      <c r="B338" s="9"/>
      <c r="C338" s="9">
        <v>1111</v>
      </c>
      <c r="D338" s="9" t="s">
        <v>363</v>
      </c>
      <c r="E338" s="51">
        <v>116240</v>
      </c>
      <c r="F338" s="162">
        <v>116240</v>
      </c>
      <c r="G338" s="109">
        <v>45474.1</v>
      </c>
      <c r="H338" s="108">
        <f t="shared" ref="H338:H401" si="15">(G338/F338)*100</f>
        <v>39.120870612525813</v>
      </c>
    </row>
    <row r="339" spans="1:8" x14ac:dyDescent="0.25">
      <c r="A339" s="9"/>
      <c r="B339" s="9"/>
      <c r="C339" s="9">
        <v>1112</v>
      </c>
      <c r="D339" s="9" t="s">
        <v>364</v>
      </c>
      <c r="E339" s="51">
        <v>10060</v>
      </c>
      <c r="F339" s="162">
        <v>10060</v>
      </c>
      <c r="G339" s="109">
        <v>2914.4</v>
      </c>
      <c r="H339" s="108">
        <f t="shared" si="15"/>
        <v>28.970178926441353</v>
      </c>
    </row>
    <row r="340" spans="1:8" x14ac:dyDescent="0.25">
      <c r="A340" s="9"/>
      <c r="B340" s="9"/>
      <c r="C340" s="9">
        <v>1113</v>
      </c>
      <c r="D340" s="9" t="s">
        <v>365</v>
      </c>
      <c r="E340" s="51">
        <v>17860</v>
      </c>
      <c r="F340" s="162">
        <v>17860</v>
      </c>
      <c r="G340" s="109">
        <v>7790</v>
      </c>
      <c r="H340" s="108">
        <f t="shared" si="15"/>
        <v>43.61702127659575</v>
      </c>
    </row>
    <row r="341" spans="1:8" x14ac:dyDescent="0.25">
      <c r="A341" s="9"/>
      <c r="B341" s="9"/>
      <c r="C341" s="9">
        <v>1121</v>
      </c>
      <c r="D341" s="9" t="s">
        <v>42</v>
      </c>
      <c r="E341" s="51">
        <v>149640</v>
      </c>
      <c r="F341" s="162">
        <v>149640</v>
      </c>
      <c r="G341" s="109">
        <v>39411.800000000003</v>
      </c>
      <c r="H341" s="108">
        <f t="shared" si="15"/>
        <v>26.337743918738305</v>
      </c>
    </row>
    <row r="342" spans="1:8" x14ac:dyDescent="0.25">
      <c r="A342" s="9"/>
      <c r="B342" s="9"/>
      <c r="C342" s="9">
        <v>1122</v>
      </c>
      <c r="D342" s="9" t="s">
        <v>41</v>
      </c>
      <c r="E342" s="51">
        <v>20000</v>
      </c>
      <c r="F342" s="162">
        <v>17465.3</v>
      </c>
      <c r="G342" s="109">
        <v>17465.3</v>
      </c>
      <c r="H342" s="108">
        <f t="shared" si="15"/>
        <v>100</v>
      </c>
    </row>
    <row r="343" spans="1:8" x14ac:dyDescent="0.25">
      <c r="A343" s="9"/>
      <c r="B343" s="9"/>
      <c r="C343" s="9">
        <v>1211</v>
      </c>
      <c r="D343" s="9" t="s">
        <v>40</v>
      </c>
      <c r="E343" s="51">
        <v>283290</v>
      </c>
      <c r="F343" s="162">
        <v>283290</v>
      </c>
      <c r="G343" s="109">
        <v>114911.7</v>
      </c>
      <c r="H343" s="108">
        <f t="shared" si="15"/>
        <v>40.56327438314095</v>
      </c>
    </row>
    <row r="344" spans="1:8" hidden="1" x14ac:dyDescent="0.25">
      <c r="A344" s="9"/>
      <c r="B344" s="9"/>
      <c r="C344" s="9">
        <v>1340</v>
      </c>
      <c r="D344" s="9" t="s">
        <v>515</v>
      </c>
      <c r="E344" s="51"/>
      <c r="F344" s="162"/>
      <c r="G344" s="109"/>
      <c r="H344" s="108" t="e">
        <f t="shared" si="15"/>
        <v>#DIV/0!</v>
      </c>
    </row>
    <row r="345" spans="1:8" x14ac:dyDescent="0.25">
      <c r="A345" s="9"/>
      <c r="B345" s="9"/>
      <c r="C345" s="9">
        <v>1341</v>
      </c>
      <c r="D345" s="9" t="s">
        <v>39</v>
      </c>
      <c r="E345" s="51">
        <v>860</v>
      </c>
      <c r="F345" s="162">
        <v>860</v>
      </c>
      <c r="G345" s="109">
        <v>698.1</v>
      </c>
      <c r="H345" s="108">
        <f t="shared" si="15"/>
        <v>81.174418604651166</v>
      </c>
    </row>
    <row r="346" spans="1:8" ht="15" customHeight="1" x14ac:dyDescent="0.3">
      <c r="A346" s="31"/>
      <c r="B346" s="28"/>
      <c r="C346" s="29">
        <v>1342</v>
      </c>
      <c r="D346" s="29" t="s">
        <v>473</v>
      </c>
      <c r="E346" s="51">
        <v>600</v>
      </c>
      <c r="F346" s="162">
        <v>600</v>
      </c>
      <c r="G346" s="109">
        <v>230.6</v>
      </c>
      <c r="H346" s="108">
        <f t="shared" si="15"/>
        <v>38.43333333333333</v>
      </c>
    </row>
    <row r="347" spans="1:8" x14ac:dyDescent="0.25">
      <c r="A347" s="30"/>
      <c r="B347" s="29"/>
      <c r="C347" s="29">
        <v>1343</v>
      </c>
      <c r="D347" s="29" t="s">
        <v>38</v>
      </c>
      <c r="E347" s="51">
        <v>1500</v>
      </c>
      <c r="F347" s="162">
        <v>1500</v>
      </c>
      <c r="G347" s="109">
        <v>855.3</v>
      </c>
      <c r="H347" s="108">
        <f t="shared" si="15"/>
        <v>57.019999999999996</v>
      </c>
    </row>
    <row r="348" spans="1:8" x14ac:dyDescent="0.25">
      <c r="A348" s="8"/>
      <c r="B348" s="9"/>
      <c r="C348" s="9">
        <v>1345</v>
      </c>
      <c r="D348" s="9" t="s">
        <v>516</v>
      </c>
      <c r="E348" s="51">
        <v>18800</v>
      </c>
      <c r="F348" s="162">
        <v>18800</v>
      </c>
      <c r="G348" s="109">
        <v>15684.3</v>
      </c>
      <c r="H348" s="108">
        <f t="shared" si="15"/>
        <v>83.427127659574467</v>
      </c>
    </row>
    <row r="349" spans="1:8" x14ac:dyDescent="0.25">
      <c r="A349" s="8"/>
      <c r="B349" s="9"/>
      <c r="C349" s="9">
        <v>1349</v>
      </c>
      <c r="D349" s="9" t="s">
        <v>476</v>
      </c>
      <c r="E349" s="51">
        <v>0</v>
      </c>
      <c r="F349" s="162">
        <v>0</v>
      </c>
      <c r="G349" s="109">
        <v>149.69999999999999</v>
      </c>
      <c r="H349" s="108" t="e">
        <f t="shared" si="15"/>
        <v>#DIV/0!</v>
      </c>
    </row>
    <row r="350" spans="1:8" x14ac:dyDescent="0.25">
      <c r="A350" s="9"/>
      <c r="B350" s="9"/>
      <c r="C350" s="9">
        <v>1361</v>
      </c>
      <c r="D350" s="9" t="s">
        <v>37</v>
      </c>
      <c r="E350" s="51">
        <v>0</v>
      </c>
      <c r="F350" s="162">
        <v>0</v>
      </c>
      <c r="G350" s="109">
        <v>0.6</v>
      </c>
      <c r="H350" s="108" t="e">
        <f t="shared" si="15"/>
        <v>#DIV/0!</v>
      </c>
    </row>
    <row r="351" spans="1:8" ht="16.350000000000001" hidden="1" customHeight="1" x14ac:dyDescent="0.25">
      <c r="A351" s="9"/>
      <c r="B351" s="9"/>
      <c r="C351" s="9">
        <v>1381</v>
      </c>
      <c r="D351" s="9" t="s">
        <v>714</v>
      </c>
      <c r="E351" s="51"/>
      <c r="F351" s="162"/>
      <c r="G351" s="109"/>
      <c r="H351" s="108" t="e">
        <f t="shared" si="15"/>
        <v>#DIV/0!</v>
      </c>
    </row>
    <row r="352" spans="1:8" ht="17.850000000000001" hidden="1" customHeight="1" x14ac:dyDescent="0.25">
      <c r="A352" s="9"/>
      <c r="B352" s="9"/>
      <c r="C352" s="9">
        <v>1382</v>
      </c>
      <c r="D352" s="9" t="s">
        <v>715</v>
      </c>
      <c r="E352" s="51"/>
      <c r="F352" s="162"/>
      <c r="G352" s="109"/>
      <c r="H352" s="108" t="e">
        <f t="shared" si="15"/>
        <v>#DIV/0!</v>
      </c>
    </row>
    <row r="353" spans="1:8" hidden="1" x14ac:dyDescent="0.25">
      <c r="A353" s="9"/>
      <c r="B353" s="9"/>
      <c r="C353" s="9">
        <v>1383</v>
      </c>
      <c r="D353" s="9" t="s">
        <v>217</v>
      </c>
      <c r="E353" s="51"/>
      <c r="F353" s="162"/>
      <c r="G353" s="109"/>
      <c r="H353" s="108" t="e">
        <f t="shared" si="15"/>
        <v>#DIV/0!</v>
      </c>
    </row>
    <row r="354" spans="1:8" x14ac:dyDescent="0.25">
      <c r="A354" s="9"/>
      <c r="B354" s="9"/>
      <c r="C354" s="9">
        <v>1386</v>
      </c>
      <c r="D354" s="9" t="s">
        <v>619</v>
      </c>
      <c r="E354" s="51">
        <v>4000</v>
      </c>
      <c r="F354" s="162">
        <v>4000</v>
      </c>
      <c r="G354" s="109">
        <v>2547.3000000000002</v>
      </c>
      <c r="H354" s="108">
        <f t="shared" si="15"/>
        <v>63.682500000000012</v>
      </c>
    </row>
    <row r="355" spans="1:8" x14ac:dyDescent="0.25">
      <c r="A355" s="9"/>
      <c r="B355" s="9"/>
      <c r="C355" s="9">
        <v>1387</v>
      </c>
      <c r="D355" s="9" t="s">
        <v>620</v>
      </c>
      <c r="E355" s="51">
        <v>1400</v>
      </c>
      <c r="F355" s="162">
        <v>1400</v>
      </c>
      <c r="G355" s="109">
        <v>938.1</v>
      </c>
      <c r="H355" s="108">
        <f t="shared" si="15"/>
        <v>67.007142857142853</v>
      </c>
    </row>
    <row r="356" spans="1:8" x14ac:dyDescent="0.25">
      <c r="A356" s="9"/>
      <c r="B356" s="9"/>
      <c r="C356" s="9">
        <v>1511</v>
      </c>
      <c r="D356" s="9" t="s">
        <v>36</v>
      </c>
      <c r="E356" s="51">
        <v>54000</v>
      </c>
      <c r="F356" s="162">
        <v>54000</v>
      </c>
      <c r="G356" s="109">
        <v>700.7</v>
      </c>
      <c r="H356" s="108">
        <f t="shared" si="15"/>
        <v>1.2975925925925926</v>
      </c>
    </row>
    <row r="357" spans="1:8" hidden="1" x14ac:dyDescent="0.25">
      <c r="A357" s="9"/>
      <c r="B357" s="9"/>
      <c r="C357" s="9">
        <v>2451</v>
      </c>
      <c r="D357" s="9" t="s">
        <v>370</v>
      </c>
      <c r="E357" s="51"/>
      <c r="F357" s="162"/>
      <c r="G357" s="109"/>
      <c r="H357" s="108" t="e">
        <f t="shared" si="15"/>
        <v>#DIV/0!</v>
      </c>
    </row>
    <row r="358" spans="1:8" hidden="1" x14ac:dyDescent="0.25">
      <c r="A358" s="9"/>
      <c r="B358" s="9"/>
      <c r="C358" s="9">
        <v>3201</v>
      </c>
      <c r="D358" s="9" t="s">
        <v>319</v>
      </c>
      <c r="E358" s="51"/>
      <c r="F358" s="162"/>
      <c r="G358" s="109"/>
      <c r="H358" s="108" t="e">
        <f t="shared" si="15"/>
        <v>#DIV/0!</v>
      </c>
    </row>
    <row r="359" spans="1:8" hidden="1" x14ac:dyDescent="0.25">
      <c r="A359" s="9"/>
      <c r="B359" s="9"/>
      <c r="C359" s="9">
        <v>4111</v>
      </c>
      <c r="D359" s="9" t="s">
        <v>537</v>
      </c>
      <c r="E359" s="51"/>
      <c r="F359" s="162"/>
      <c r="G359" s="109"/>
      <c r="H359" s="108" t="e">
        <f t="shared" si="15"/>
        <v>#DIV/0!</v>
      </c>
    </row>
    <row r="360" spans="1:8" x14ac:dyDescent="0.25">
      <c r="A360" s="9"/>
      <c r="B360" s="9"/>
      <c r="C360" s="9">
        <v>4112</v>
      </c>
      <c r="D360" s="9" t="s">
        <v>35</v>
      </c>
      <c r="E360" s="51">
        <v>47585</v>
      </c>
      <c r="F360" s="162">
        <v>47585.2</v>
      </c>
      <c r="G360" s="109">
        <v>19827.2</v>
      </c>
      <c r="H360" s="108">
        <f t="shared" si="15"/>
        <v>41.666736716458061</v>
      </c>
    </row>
    <row r="361" spans="1:8" ht="14.55" hidden="1" customHeight="1" x14ac:dyDescent="0.25">
      <c r="A361" s="8">
        <v>13021</v>
      </c>
      <c r="B361" s="9"/>
      <c r="C361" s="9">
        <v>4116</v>
      </c>
      <c r="D361" s="9" t="s">
        <v>716</v>
      </c>
      <c r="E361" s="51"/>
      <c r="F361" s="162"/>
      <c r="G361" s="109"/>
      <c r="H361" s="108" t="e">
        <f t="shared" si="15"/>
        <v>#DIV/0!</v>
      </c>
    </row>
    <row r="362" spans="1:8" hidden="1" x14ac:dyDescent="0.25">
      <c r="A362" s="8">
        <v>34053</v>
      </c>
      <c r="B362" s="9"/>
      <c r="C362" s="9">
        <v>4116</v>
      </c>
      <c r="D362" s="9" t="s">
        <v>482</v>
      </c>
      <c r="E362" s="51"/>
      <c r="F362" s="162"/>
      <c r="G362" s="109"/>
      <c r="H362" s="108" t="e">
        <f t="shared" si="15"/>
        <v>#DIV/0!</v>
      </c>
    </row>
    <row r="363" spans="1:8" hidden="1" x14ac:dyDescent="0.25">
      <c r="A363" s="8">
        <v>34070</v>
      </c>
      <c r="B363" s="9"/>
      <c r="C363" s="9">
        <v>4116</v>
      </c>
      <c r="D363" s="9" t="s">
        <v>497</v>
      </c>
      <c r="E363" s="51"/>
      <c r="F363" s="162"/>
      <c r="G363" s="109"/>
      <c r="H363" s="108" t="e">
        <f t="shared" si="15"/>
        <v>#DIV/0!</v>
      </c>
    </row>
    <row r="364" spans="1:8" hidden="1" x14ac:dyDescent="0.25">
      <c r="A364" s="8">
        <v>33063</v>
      </c>
      <c r="B364" s="9"/>
      <c r="C364" s="9">
        <v>4116</v>
      </c>
      <c r="D364" s="9" t="s">
        <v>195</v>
      </c>
      <c r="E364" s="51"/>
      <c r="F364" s="162"/>
      <c r="G364" s="109"/>
      <c r="H364" s="108" t="e">
        <f t="shared" si="15"/>
        <v>#DIV/0!</v>
      </c>
    </row>
    <row r="365" spans="1:8" hidden="1" x14ac:dyDescent="0.25">
      <c r="A365" s="8">
        <v>13013</v>
      </c>
      <c r="B365" s="9"/>
      <c r="C365" s="9">
        <v>4116</v>
      </c>
      <c r="D365" s="9" t="s">
        <v>477</v>
      </c>
      <c r="E365" s="51"/>
      <c r="F365" s="162"/>
      <c r="G365" s="109"/>
      <c r="H365" s="108" t="e">
        <f t="shared" si="15"/>
        <v>#DIV/0!</v>
      </c>
    </row>
    <row r="366" spans="1:8" hidden="1" x14ac:dyDescent="0.25">
      <c r="A366" s="8">
        <v>13351</v>
      </c>
      <c r="B366" s="9"/>
      <c r="C366" s="9">
        <v>4116</v>
      </c>
      <c r="D366" s="9" t="s">
        <v>446</v>
      </c>
      <c r="E366" s="51"/>
      <c r="F366" s="162"/>
      <c r="G366" s="109"/>
      <c r="H366" s="108" t="e">
        <f t="shared" si="15"/>
        <v>#DIV/0!</v>
      </c>
    </row>
    <row r="367" spans="1:8" hidden="1" x14ac:dyDescent="0.25">
      <c r="A367" s="8">
        <v>34053</v>
      </c>
      <c r="B367" s="9"/>
      <c r="C367" s="9">
        <v>4116</v>
      </c>
      <c r="D367" s="9" t="s">
        <v>482</v>
      </c>
      <c r="E367" s="51"/>
      <c r="F367" s="162"/>
      <c r="G367" s="109"/>
      <c r="H367" s="108" t="e">
        <f t="shared" si="15"/>
        <v>#DIV/0!</v>
      </c>
    </row>
    <row r="368" spans="1:8" hidden="1" x14ac:dyDescent="0.25">
      <c r="A368" s="8">
        <v>34070</v>
      </c>
      <c r="B368" s="9"/>
      <c r="C368" s="9">
        <v>4116</v>
      </c>
      <c r="D368" s="9" t="s">
        <v>262</v>
      </c>
      <c r="E368" s="51"/>
      <c r="F368" s="162"/>
      <c r="G368" s="109"/>
      <c r="H368" s="108" t="e">
        <f t="shared" si="15"/>
        <v>#DIV/0!</v>
      </c>
    </row>
    <row r="369" spans="1:8" hidden="1" x14ac:dyDescent="0.25">
      <c r="A369" s="8">
        <v>35024</v>
      </c>
      <c r="B369" s="9"/>
      <c r="C369" s="9">
        <v>4116</v>
      </c>
      <c r="D369" s="9" t="s">
        <v>461</v>
      </c>
      <c r="E369" s="51"/>
      <c r="F369" s="162"/>
      <c r="G369" s="109"/>
      <c r="H369" s="108" t="e">
        <f t="shared" si="15"/>
        <v>#DIV/0!</v>
      </c>
    </row>
    <row r="370" spans="1:8" hidden="1" x14ac:dyDescent="0.25">
      <c r="A370" s="8">
        <v>35442</v>
      </c>
      <c r="B370" s="9"/>
      <c r="C370" s="9">
        <v>4116</v>
      </c>
      <c r="D370" s="9" t="s">
        <v>457</v>
      </c>
      <c r="E370" s="51"/>
      <c r="F370" s="162"/>
      <c r="G370" s="109"/>
      <c r="H370" s="108" t="e">
        <f t="shared" si="15"/>
        <v>#DIV/0!</v>
      </c>
    </row>
    <row r="371" spans="1:8" hidden="1" x14ac:dyDescent="0.25">
      <c r="A371" s="8">
        <v>341</v>
      </c>
      <c r="B371" s="9"/>
      <c r="C371" s="9">
        <v>4122</v>
      </c>
      <c r="D371" s="9" t="s">
        <v>272</v>
      </c>
      <c r="E371" s="51"/>
      <c r="F371" s="162"/>
      <c r="G371" s="109"/>
      <c r="H371" s="108" t="e">
        <f t="shared" si="15"/>
        <v>#DIV/0!</v>
      </c>
    </row>
    <row r="372" spans="1:8" hidden="1" x14ac:dyDescent="0.25">
      <c r="A372" s="9">
        <v>431</v>
      </c>
      <c r="B372" s="9"/>
      <c r="C372" s="9">
        <v>4122</v>
      </c>
      <c r="D372" s="9" t="s">
        <v>255</v>
      </c>
      <c r="E372" s="51"/>
      <c r="F372" s="162"/>
      <c r="G372" s="109"/>
      <c r="H372" s="108" t="e">
        <f t="shared" si="15"/>
        <v>#DIV/0!</v>
      </c>
    </row>
    <row r="373" spans="1:8" hidden="1" x14ac:dyDescent="0.25">
      <c r="A373" s="9">
        <v>341</v>
      </c>
      <c r="B373" s="9"/>
      <c r="C373" s="9">
        <v>4122</v>
      </c>
      <c r="D373" s="9" t="s">
        <v>389</v>
      </c>
      <c r="E373" s="51"/>
      <c r="F373" s="162"/>
      <c r="G373" s="109"/>
      <c r="H373" s="108" t="e">
        <f t="shared" si="15"/>
        <v>#DIV/0!</v>
      </c>
    </row>
    <row r="374" spans="1:8" hidden="1" x14ac:dyDescent="0.25">
      <c r="A374" s="8">
        <v>13013</v>
      </c>
      <c r="B374" s="9"/>
      <c r="C374" s="9">
        <v>4116</v>
      </c>
      <c r="D374" s="9" t="s">
        <v>478</v>
      </c>
      <c r="E374" s="51"/>
      <c r="F374" s="162"/>
      <c r="G374" s="109"/>
      <c r="H374" s="108" t="e">
        <f t="shared" si="15"/>
        <v>#DIV/0!</v>
      </c>
    </row>
    <row r="375" spans="1:8" ht="19.05" hidden="1" customHeight="1" x14ac:dyDescent="0.25">
      <c r="A375" s="8">
        <v>13351</v>
      </c>
      <c r="B375" s="9"/>
      <c r="C375" s="9">
        <v>4116</v>
      </c>
      <c r="D375" s="9" t="s">
        <v>480</v>
      </c>
      <c r="E375" s="51"/>
      <c r="F375" s="162"/>
      <c r="G375" s="109"/>
      <c r="H375" s="108" t="e">
        <f t="shared" si="15"/>
        <v>#DIV/0!</v>
      </c>
    </row>
    <row r="376" spans="1:8" hidden="1" x14ac:dyDescent="0.25">
      <c r="A376" s="8">
        <v>33092</v>
      </c>
      <c r="B376" s="9"/>
      <c r="C376" s="9">
        <v>4116</v>
      </c>
      <c r="D376" s="9" t="s">
        <v>573</v>
      </c>
      <c r="E376" s="51"/>
      <c r="F376" s="162"/>
      <c r="G376" s="109"/>
      <c r="H376" s="108" t="e">
        <f t="shared" si="15"/>
        <v>#DIV/0!</v>
      </c>
    </row>
    <row r="377" spans="1:8" hidden="1" x14ac:dyDescent="0.25">
      <c r="A377" s="9">
        <v>33093</v>
      </c>
      <c r="B377" s="9"/>
      <c r="C377" s="9">
        <v>4116</v>
      </c>
      <c r="D377" s="9" t="s">
        <v>603</v>
      </c>
      <c r="E377" s="51"/>
      <c r="F377" s="162"/>
      <c r="G377" s="109"/>
      <c r="H377" s="108" t="e">
        <f t="shared" si="15"/>
        <v>#DIV/0!</v>
      </c>
    </row>
    <row r="378" spans="1:8" hidden="1" x14ac:dyDescent="0.25">
      <c r="A378" s="37" t="s">
        <v>684</v>
      </c>
      <c r="B378" s="9"/>
      <c r="C378" s="9">
        <v>4116</v>
      </c>
      <c r="D378" s="9" t="s">
        <v>685</v>
      </c>
      <c r="E378" s="51"/>
      <c r="F378" s="162"/>
      <c r="G378" s="109"/>
      <c r="H378" s="108" t="e">
        <f t="shared" si="15"/>
        <v>#DIV/0!</v>
      </c>
    </row>
    <row r="379" spans="1:8" hidden="1" x14ac:dyDescent="0.25">
      <c r="A379" s="9"/>
      <c r="B379" s="9"/>
      <c r="C379" s="9">
        <v>4121</v>
      </c>
      <c r="D379" s="9" t="s">
        <v>486</v>
      </c>
      <c r="E379" s="51"/>
      <c r="F379" s="162"/>
      <c r="G379" s="109"/>
      <c r="H379" s="108" t="e">
        <f t="shared" si="15"/>
        <v>#DIV/0!</v>
      </c>
    </row>
    <row r="380" spans="1:8" x14ac:dyDescent="0.25">
      <c r="A380" s="9">
        <v>227</v>
      </c>
      <c r="B380" s="9"/>
      <c r="C380" s="9">
        <v>4122</v>
      </c>
      <c r="D380" s="9" t="s">
        <v>447</v>
      </c>
      <c r="E380" s="51">
        <v>0</v>
      </c>
      <c r="F380" s="162">
        <v>2822.4</v>
      </c>
      <c r="G380" s="109">
        <v>2822.4</v>
      </c>
      <c r="H380" s="108">
        <f t="shared" si="15"/>
        <v>100</v>
      </c>
    </row>
    <row r="381" spans="1:8" ht="15.45" customHeight="1" x14ac:dyDescent="0.25">
      <c r="A381" s="9">
        <v>2271</v>
      </c>
      <c r="B381" s="9"/>
      <c r="C381" s="9">
        <v>4122</v>
      </c>
      <c r="D381" s="9" t="s">
        <v>751</v>
      </c>
      <c r="E381" s="51">
        <v>0</v>
      </c>
      <c r="F381" s="162">
        <v>5096.5</v>
      </c>
      <c r="G381" s="109">
        <v>5096.5</v>
      </c>
      <c r="H381" s="108">
        <f t="shared" si="15"/>
        <v>100</v>
      </c>
    </row>
    <row r="382" spans="1:8" ht="16.95" customHeight="1" x14ac:dyDescent="0.25">
      <c r="A382" s="9"/>
      <c r="B382" s="9"/>
      <c r="C382" s="9">
        <v>4122</v>
      </c>
      <c r="D382" s="9" t="s">
        <v>745</v>
      </c>
      <c r="E382" s="51">
        <v>0</v>
      </c>
      <c r="F382" s="162">
        <v>582.9</v>
      </c>
      <c r="G382" s="109">
        <v>582.70000000000005</v>
      </c>
      <c r="H382" s="108">
        <f t="shared" si="15"/>
        <v>99.96568879739236</v>
      </c>
    </row>
    <row r="383" spans="1:8" x14ac:dyDescent="0.25">
      <c r="A383" s="9">
        <v>425</v>
      </c>
      <c r="B383" s="9"/>
      <c r="C383" s="9">
        <v>4122</v>
      </c>
      <c r="D383" s="9" t="s">
        <v>746</v>
      </c>
      <c r="E383" s="51">
        <v>0</v>
      </c>
      <c r="F383" s="162">
        <v>200</v>
      </c>
      <c r="G383" s="109">
        <v>200</v>
      </c>
      <c r="H383" s="108">
        <f t="shared" si="15"/>
        <v>100</v>
      </c>
    </row>
    <row r="384" spans="1:8" hidden="1" x14ac:dyDescent="0.25">
      <c r="A384" s="9">
        <v>214</v>
      </c>
      <c r="B384" s="9"/>
      <c r="C384" s="9">
        <v>4122</v>
      </c>
      <c r="D384" s="9" t="s">
        <v>268</v>
      </c>
      <c r="E384" s="51"/>
      <c r="F384" s="162"/>
      <c r="G384" s="109"/>
      <c r="H384" s="108" t="e">
        <f t="shared" si="15"/>
        <v>#DIV/0!</v>
      </c>
    </row>
    <row r="385" spans="1:8" ht="15.45" hidden="1" customHeight="1" x14ac:dyDescent="0.25">
      <c r="A385" s="9">
        <v>215</v>
      </c>
      <c r="B385" s="9"/>
      <c r="C385" s="9">
        <v>4122</v>
      </c>
      <c r="D385" s="9" t="s">
        <v>717</v>
      </c>
      <c r="E385" s="51"/>
      <c r="F385" s="162"/>
      <c r="G385" s="109"/>
      <c r="H385" s="108" t="e">
        <f t="shared" si="15"/>
        <v>#DIV/0!</v>
      </c>
    </row>
    <row r="386" spans="1:8" hidden="1" x14ac:dyDescent="0.25">
      <c r="A386" s="9">
        <v>108</v>
      </c>
      <c r="B386" s="9"/>
      <c r="C386" s="9">
        <v>4122</v>
      </c>
      <c r="D386" s="9" t="s">
        <v>594</v>
      </c>
      <c r="E386" s="51"/>
      <c r="F386" s="162"/>
      <c r="G386" s="109"/>
      <c r="H386" s="108" t="e">
        <f t="shared" si="15"/>
        <v>#DIV/0!</v>
      </c>
    </row>
    <row r="387" spans="1:8" hidden="1" x14ac:dyDescent="0.25">
      <c r="A387" s="9">
        <v>331</v>
      </c>
      <c r="B387" s="9"/>
      <c r="C387" s="9">
        <v>4122</v>
      </c>
      <c r="D387" s="9" t="s">
        <v>269</v>
      </c>
      <c r="E387" s="51"/>
      <c r="F387" s="162"/>
      <c r="G387" s="109"/>
      <c r="H387" s="108" t="e">
        <f t="shared" si="15"/>
        <v>#DIV/0!</v>
      </c>
    </row>
    <row r="388" spans="1:8" hidden="1" x14ac:dyDescent="0.25">
      <c r="A388" s="8">
        <v>341</v>
      </c>
      <c r="B388" s="9"/>
      <c r="C388" s="9">
        <v>4122</v>
      </c>
      <c r="D388" s="9" t="s">
        <v>487</v>
      </c>
      <c r="E388" s="51"/>
      <c r="F388" s="162"/>
      <c r="G388" s="109"/>
      <c r="H388" s="108" t="e">
        <f t="shared" si="15"/>
        <v>#DIV/0!</v>
      </c>
    </row>
    <row r="389" spans="1:8" hidden="1" x14ac:dyDescent="0.25">
      <c r="A389" s="8">
        <v>359</v>
      </c>
      <c r="B389" s="9"/>
      <c r="C389" s="9">
        <v>4122</v>
      </c>
      <c r="D389" s="9" t="s">
        <v>629</v>
      </c>
      <c r="E389" s="51"/>
      <c r="F389" s="162"/>
      <c r="G389" s="109"/>
      <c r="H389" s="108" t="e">
        <f t="shared" si="15"/>
        <v>#DIV/0!</v>
      </c>
    </row>
    <row r="390" spans="1:8" hidden="1" x14ac:dyDescent="0.25">
      <c r="A390" s="8">
        <v>888</v>
      </c>
      <c r="B390" s="9"/>
      <c r="C390" s="9">
        <v>4122</v>
      </c>
      <c r="D390" s="9" t="s">
        <v>488</v>
      </c>
      <c r="E390" s="51"/>
      <c r="F390" s="162"/>
      <c r="G390" s="109"/>
      <c r="H390" s="108" t="e">
        <f t="shared" si="15"/>
        <v>#DIV/0!</v>
      </c>
    </row>
    <row r="391" spans="1:8" hidden="1" x14ac:dyDescent="0.25">
      <c r="A391" s="8">
        <v>323</v>
      </c>
      <c r="B391" s="9"/>
      <c r="C391" s="9">
        <v>4122</v>
      </c>
      <c r="D391" s="9" t="s">
        <v>569</v>
      </c>
      <c r="E391" s="51"/>
      <c r="F391" s="162"/>
      <c r="G391" s="109"/>
      <c r="H391" s="108" t="e">
        <f t="shared" si="15"/>
        <v>#DIV/0!</v>
      </c>
    </row>
    <row r="392" spans="1:8" hidden="1" x14ac:dyDescent="0.25">
      <c r="A392" s="8">
        <v>33166</v>
      </c>
      <c r="B392" s="9"/>
      <c r="C392" s="9">
        <v>4122</v>
      </c>
      <c r="D392" s="9" t="s">
        <v>569</v>
      </c>
      <c r="E392" s="51"/>
      <c r="F392" s="162"/>
      <c r="G392" s="109"/>
      <c r="H392" s="108" t="e">
        <f t="shared" si="15"/>
        <v>#DIV/0!</v>
      </c>
    </row>
    <row r="393" spans="1:8" hidden="1" x14ac:dyDescent="0.25">
      <c r="A393" s="8">
        <v>311</v>
      </c>
      <c r="B393" s="9"/>
      <c r="C393" s="9">
        <v>4122</v>
      </c>
      <c r="D393" s="9" t="s">
        <v>544</v>
      </c>
      <c r="E393" s="51"/>
      <c r="F393" s="162"/>
      <c r="G393" s="109"/>
      <c r="H393" s="108" t="e">
        <f t="shared" si="15"/>
        <v>#DIV/0!</v>
      </c>
    </row>
    <row r="394" spans="1:8" ht="15.6" hidden="1" customHeight="1" x14ac:dyDescent="0.25">
      <c r="A394" s="8">
        <v>13305</v>
      </c>
      <c r="B394" s="9"/>
      <c r="C394" s="9">
        <v>4122</v>
      </c>
      <c r="D394" s="9" t="s">
        <v>448</v>
      </c>
      <c r="E394" s="51"/>
      <c r="F394" s="162"/>
      <c r="G394" s="109"/>
      <c r="H394" s="108" t="e">
        <f t="shared" si="15"/>
        <v>#DIV/0!</v>
      </c>
    </row>
    <row r="395" spans="1:8" ht="22.05" hidden="1" customHeight="1" x14ac:dyDescent="0.25">
      <c r="A395" s="9"/>
      <c r="B395" s="9"/>
      <c r="C395" s="9"/>
      <c r="D395" s="9"/>
      <c r="E395" s="51"/>
      <c r="F395" s="162"/>
      <c r="G395" s="109"/>
      <c r="H395" s="108" t="e">
        <f t="shared" si="15"/>
        <v>#DIV/0!</v>
      </c>
    </row>
    <row r="396" spans="1:8" ht="15" hidden="1" customHeight="1" x14ac:dyDescent="0.25">
      <c r="A396" s="9"/>
      <c r="B396" s="9"/>
      <c r="C396" s="9"/>
      <c r="D396" s="9"/>
      <c r="E396" s="51"/>
      <c r="F396" s="162"/>
      <c r="G396" s="109"/>
      <c r="H396" s="108" t="e">
        <f t="shared" si="15"/>
        <v>#DIV/0!</v>
      </c>
    </row>
    <row r="397" spans="1:8" ht="17.55" hidden="1" customHeight="1" x14ac:dyDescent="0.25">
      <c r="A397" s="8">
        <v>33504</v>
      </c>
      <c r="B397" s="9"/>
      <c r="C397" s="9">
        <v>4216</v>
      </c>
      <c r="D397" s="9" t="s">
        <v>694</v>
      </c>
      <c r="E397" s="51"/>
      <c r="F397" s="162"/>
      <c r="G397" s="109"/>
      <c r="H397" s="108" t="e">
        <f t="shared" si="15"/>
        <v>#DIV/0!</v>
      </c>
    </row>
    <row r="398" spans="1:8" hidden="1" x14ac:dyDescent="0.25">
      <c r="A398" s="9" t="s">
        <v>628</v>
      </c>
      <c r="B398" s="9"/>
      <c r="C398" s="9">
        <v>4216</v>
      </c>
      <c r="D398" s="9" t="s">
        <v>686</v>
      </c>
      <c r="E398" s="51"/>
      <c r="F398" s="162"/>
      <c r="G398" s="109"/>
      <c r="H398" s="108" t="e">
        <f t="shared" si="15"/>
        <v>#DIV/0!</v>
      </c>
    </row>
    <row r="399" spans="1:8" hidden="1" x14ac:dyDescent="0.25">
      <c r="A399" s="9">
        <v>13013</v>
      </c>
      <c r="B399" s="9"/>
      <c r="C399" s="9">
        <v>4216</v>
      </c>
      <c r="D399" s="9" t="s">
        <v>614</v>
      </c>
      <c r="E399" s="51"/>
      <c r="F399" s="162"/>
      <c r="G399" s="109"/>
      <c r="H399" s="108" t="e">
        <f t="shared" si="15"/>
        <v>#DIV/0!</v>
      </c>
    </row>
    <row r="400" spans="1:8" ht="15.6" hidden="1" customHeight="1" x14ac:dyDescent="0.25">
      <c r="A400" s="9">
        <v>33504</v>
      </c>
      <c r="B400" s="9"/>
      <c r="C400" s="9">
        <v>4216</v>
      </c>
      <c r="D400" s="9" t="s">
        <v>505</v>
      </c>
      <c r="E400" s="51"/>
      <c r="F400" s="162"/>
      <c r="G400" s="109"/>
      <c r="H400" s="108" t="e">
        <f t="shared" si="15"/>
        <v>#DIV/0!</v>
      </c>
    </row>
    <row r="401" spans="1:8" ht="17.25" hidden="1" customHeight="1" x14ac:dyDescent="0.25">
      <c r="A401" s="9">
        <v>33500</v>
      </c>
      <c r="B401" s="9"/>
      <c r="C401" s="9">
        <v>4216</v>
      </c>
      <c r="D401" s="9" t="s">
        <v>452</v>
      </c>
      <c r="E401" s="51"/>
      <c r="F401" s="162"/>
      <c r="G401" s="109"/>
      <c r="H401" s="108" t="e">
        <f t="shared" si="15"/>
        <v>#DIV/0!</v>
      </c>
    </row>
    <row r="402" spans="1:8" ht="17.25" hidden="1" customHeight="1" x14ac:dyDescent="0.25">
      <c r="A402" s="9">
        <v>331</v>
      </c>
      <c r="B402" s="9"/>
      <c r="C402" s="9">
        <v>4222</v>
      </c>
      <c r="D402" s="9" t="s">
        <v>508</v>
      </c>
      <c r="E402" s="51"/>
      <c r="F402" s="162"/>
      <c r="G402" s="109"/>
      <c r="H402" s="108" t="e">
        <f t="shared" ref="H402:H459" si="16">(G402/F402)*100</f>
        <v>#DIV/0!</v>
      </c>
    </row>
    <row r="403" spans="1:8" ht="18" hidden="1" customHeight="1" x14ac:dyDescent="0.25">
      <c r="A403" s="8"/>
      <c r="B403" s="9">
        <v>2115</v>
      </c>
      <c r="C403" s="9">
        <v>2329</v>
      </c>
      <c r="D403" s="9" t="s">
        <v>644</v>
      </c>
      <c r="E403" s="51"/>
      <c r="F403" s="162"/>
      <c r="G403" s="109"/>
      <c r="H403" s="108" t="e">
        <f t="shared" si="16"/>
        <v>#DIV/0!</v>
      </c>
    </row>
    <row r="404" spans="1:8" ht="18" customHeight="1" x14ac:dyDescent="0.25">
      <c r="A404" s="8"/>
      <c r="B404" s="9">
        <v>2122</v>
      </c>
      <c r="C404" s="9">
        <v>2310</v>
      </c>
      <c r="D404" s="9" t="s">
        <v>735</v>
      </c>
      <c r="E404" s="51">
        <v>35</v>
      </c>
      <c r="F404" s="162">
        <v>35</v>
      </c>
      <c r="G404" s="109">
        <v>19.600000000000001</v>
      </c>
      <c r="H404" s="108">
        <f t="shared" si="16"/>
        <v>56.000000000000007</v>
      </c>
    </row>
    <row r="405" spans="1:8" hidden="1" x14ac:dyDescent="0.25">
      <c r="A405" s="8"/>
      <c r="B405" s="9">
        <v>2143</v>
      </c>
      <c r="C405" s="9">
        <v>2229</v>
      </c>
      <c r="D405" s="9" t="s">
        <v>687</v>
      </c>
      <c r="E405" s="51"/>
      <c r="F405" s="162"/>
      <c r="G405" s="109"/>
      <c r="H405" s="108" t="e">
        <f t="shared" si="16"/>
        <v>#DIV/0!</v>
      </c>
    </row>
    <row r="406" spans="1:8" hidden="1" x14ac:dyDescent="0.25">
      <c r="A406" s="8"/>
      <c r="B406" s="9">
        <v>2169</v>
      </c>
      <c r="C406" s="9">
        <v>2324</v>
      </c>
      <c r="D406" s="9" t="s">
        <v>584</v>
      </c>
      <c r="E406" s="51"/>
      <c r="F406" s="162"/>
      <c r="G406" s="109"/>
      <c r="H406" s="108" t="e">
        <f t="shared" si="16"/>
        <v>#DIV/0!</v>
      </c>
    </row>
    <row r="407" spans="1:8" x14ac:dyDescent="0.25">
      <c r="A407" s="9"/>
      <c r="B407" s="9">
        <v>2212</v>
      </c>
      <c r="C407" s="9">
        <v>2310</v>
      </c>
      <c r="D407" s="9" t="s">
        <v>734</v>
      </c>
      <c r="E407" s="51">
        <v>80</v>
      </c>
      <c r="F407" s="162">
        <v>80</v>
      </c>
      <c r="G407" s="109">
        <v>0</v>
      </c>
      <c r="H407" s="108">
        <f t="shared" si="16"/>
        <v>0</v>
      </c>
    </row>
    <row r="408" spans="1:8" x14ac:dyDescent="0.25">
      <c r="A408" s="9"/>
      <c r="B408" s="9">
        <v>3111</v>
      </c>
      <c r="C408" s="9">
        <v>2229</v>
      </c>
      <c r="D408" s="9" t="s">
        <v>390</v>
      </c>
      <c r="E408" s="51">
        <v>0</v>
      </c>
      <c r="F408" s="162">
        <v>5.9</v>
      </c>
      <c r="G408" s="109">
        <v>5.8</v>
      </c>
      <c r="H408" s="108">
        <f t="shared" si="16"/>
        <v>98.305084745762699</v>
      </c>
    </row>
    <row r="409" spans="1:8" x14ac:dyDescent="0.25">
      <c r="A409" s="9"/>
      <c r="B409" s="9">
        <v>3113</v>
      </c>
      <c r="C409" s="9">
        <v>2119</v>
      </c>
      <c r="D409" s="9" t="s">
        <v>65</v>
      </c>
      <c r="E409" s="51">
        <v>203</v>
      </c>
      <c r="F409" s="162">
        <v>203</v>
      </c>
      <c r="G409" s="109">
        <v>0</v>
      </c>
      <c r="H409" s="108">
        <f t="shared" si="16"/>
        <v>0</v>
      </c>
    </row>
    <row r="410" spans="1:8" hidden="1" x14ac:dyDescent="0.25">
      <c r="A410" s="9"/>
      <c r="B410" s="9">
        <v>3113</v>
      </c>
      <c r="C410" s="9">
        <v>2122</v>
      </c>
      <c r="D410" s="9" t="s">
        <v>702</v>
      </c>
      <c r="E410" s="51"/>
      <c r="F410" s="162"/>
      <c r="G410" s="109"/>
      <c r="H410" s="108" t="e">
        <f t="shared" si="16"/>
        <v>#DIV/0!</v>
      </c>
    </row>
    <row r="411" spans="1:8" hidden="1" x14ac:dyDescent="0.25">
      <c r="A411" s="9">
        <v>33063</v>
      </c>
      <c r="B411" s="9">
        <v>3113</v>
      </c>
      <c r="C411" s="9">
        <v>2229</v>
      </c>
      <c r="D411" s="9" t="s">
        <v>453</v>
      </c>
      <c r="E411" s="51"/>
      <c r="F411" s="162"/>
      <c r="G411" s="109"/>
      <c r="H411" s="108" t="e">
        <f t="shared" si="16"/>
        <v>#DIV/0!</v>
      </c>
    </row>
    <row r="412" spans="1:8" ht="15.6" customHeight="1" x14ac:dyDescent="0.25">
      <c r="A412" s="9"/>
      <c r="B412" s="9">
        <v>3113</v>
      </c>
      <c r="C412" s="9">
        <v>2229</v>
      </c>
      <c r="D412" s="9" t="s">
        <v>670</v>
      </c>
      <c r="E412" s="51">
        <v>0</v>
      </c>
      <c r="F412" s="162">
        <v>1801.1</v>
      </c>
      <c r="G412" s="109">
        <v>1800.7</v>
      </c>
      <c r="H412" s="108">
        <f t="shared" si="16"/>
        <v>99.977791349730722</v>
      </c>
    </row>
    <row r="413" spans="1:8" hidden="1" x14ac:dyDescent="0.25">
      <c r="A413" s="9"/>
      <c r="B413" s="9">
        <v>3119</v>
      </c>
      <c r="C413" s="9">
        <v>2324</v>
      </c>
      <c r="D413" s="9" t="s">
        <v>589</v>
      </c>
      <c r="E413" s="51"/>
      <c r="F413" s="162"/>
      <c r="G413" s="109"/>
      <c r="H413" s="108" t="e">
        <f t="shared" si="16"/>
        <v>#DIV/0!</v>
      </c>
    </row>
    <row r="414" spans="1:8" hidden="1" x14ac:dyDescent="0.25">
      <c r="A414" s="9"/>
      <c r="B414" s="9">
        <v>3231</v>
      </c>
      <c r="C414" s="9">
        <v>2122</v>
      </c>
      <c r="D414" s="9" t="s">
        <v>612</v>
      </c>
      <c r="E414" s="51"/>
      <c r="F414" s="162"/>
      <c r="G414" s="109"/>
      <c r="H414" s="108" t="e">
        <f t="shared" si="16"/>
        <v>#DIV/0!</v>
      </c>
    </row>
    <row r="415" spans="1:8" hidden="1" x14ac:dyDescent="0.25">
      <c r="A415" s="9"/>
      <c r="B415" s="9">
        <v>3313</v>
      </c>
      <c r="C415" s="9">
        <v>2132</v>
      </c>
      <c r="D415" s="9" t="s">
        <v>64</v>
      </c>
      <c r="E415" s="51"/>
      <c r="F415" s="162"/>
      <c r="G415" s="109"/>
      <c r="H415" s="108" t="e">
        <f t="shared" si="16"/>
        <v>#DIV/0!</v>
      </c>
    </row>
    <row r="416" spans="1:8" hidden="1" x14ac:dyDescent="0.25">
      <c r="A416" s="9"/>
      <c r="B416" s="9">
        <v>3313</v>
      </c>
      <c r="C416" s="9">
        <v>2133</v>
      </c>
      <c r="D416" s="9" t="s">
        <v>63</v>
      </c>
      <c r="E416" s="51"/>
      <c r="F416" s="162"/>
      <c r="G416" s="109"/>
      <c r="H416" s="108" t="e">
        <f t="shared" si="16"/>
        <v>#DIV/0!</v>
      </c>
    </row>
    <row r="417" spans="1:8" hidden="1" x14ac:dyDescent="0.25">
      <c r="A417" s="9"/>
      <c r="B417" s="9">
        <v>3314</v>
      </c>
      <c r="C417" s="9">
        <v>2122</v>
      </c>
      <c r="D417" s="9" t="s">
        <v>574</v>
      </c>
      <c r="E417" s="51"/>
      <c r="F417" s="162"/>
      <c r="G417" s="109"/>
      <c r="H417" s="108" t="e">
        <f t="shared" si="16"/>
        <v>#DIV/0!</v>
      </c>
    </row>
    <row r="418" spans="1:8" x14ac:dyDescent="0.25">
      <c r="A418" s="9"/>
      <c r="B418" s="9">
        <v>3315</v>
      </c>
      <c r="C418" s="9">
        <v>2122</v>
      </c>
      <c r="D418" s="9" t="s">
        <v>464</v>
      </c>
      <c r="E418" s="51">
        <v>6500</v>
      </c>
      <c r="F418" s="162">
        <v>6500</v>
      </c>
      <c r="G418" s="109">
        <v>6000</v>
      </c>
      <c r="H418" s="108">
        <f t="shared" si="16"/>
        <v>92.307692307692307</v>
      </c>
    </row>
    <row r="419" spans="1:8" hidden="1" x14ac:dyDescent="0.25">
      <c r="A419" s="9"/>
      <c r="B419" s="9">
        <v>3319</v>
      </c>
      <c r="C419" s="9">
        <v>2111</v>
      </c>
      <c r="D419" s="9" t="s">
        <v>688</v>
      </c>
      <c r="E419" s="51"/>
      <c r="F419" s="162"/>
      <c r="G419" s="109"/>
      <c r="H419" s="108" t="e">
        <f t="shared" si="16"/>
        <v>#DIV/0!</v>
      </c>
    </row>
    <row r="420" spans="1:8" x14ac:dyDescent="0.25">
      <c r="A420" s="9"/>
      <c r="B420" s="9">
        <v>3326</v>
      </c>
      <c r="C420" s="9">
        <v>2229</v>
      </c>
      <c r="D420" s="9" t="s">
        <v>736</v>
      </c>
      <c r="E420" s="51">
        <v>0</v>
      </c>
      <c r="F420" s="162">
        <v>0</v>
      </c>
      <c r="G420" s="109">
        <v>7.7</v>
      </c>
      <c r="H420" s="108" t="e">
        <f t="shared" si="16"/>
        <v>#DIV/0!</v>
      </c>
    </row>
    <row r="421" spans="1:8" hidden="1" x14ac:dyDescent="0.25">
      <c r="A421" s="9"/>
      <c r="B421" s="9">
        <v>3330</v>
      </c>
      <c r="C421" s="9">
        <v>2229</v>
      </c>
      <c r="D421" s="9" t="s">
        <v>657</v>
      </c>
      <c r="E421" s="51"/>
      <c r="F421" s="162"/>
      <c r="G421" s="109"/>
      <c r="H421" s="108" t="e">
        <f t="shared" si="16"/>
        <v>#DIV/0!</v>
      </c>
    </row>
    <row r="422" spans="1:8" hidden="1" x14ac:dyDescent="0.25">
      <c r="A422" s="9"/>
      <c r="B422" s="9">
        <v>3319</v>
      </c>
      <c r="C422" s="9">
        <v>2324</v>
      </c>
      <c r="D422" s="9" t="s">
        <v>469</v>
      </c>
      <c r="E422" s="51"/>
      <c r="F422" s="162"/>
      <c r="G422" s="109"/>
      <c r="H422" s="108" t="e">
        <f t="shared" si="16"/>
        <v>#DIV/0!</v>
      </c>
    </row>
    <row r="423" spans="1:8" x14ac:dyDescent="0.25">
      <c r="A423" s="9"/>
      <c r="B423" s="9">
        <v>3412</v>
      </c>
      <c r="C423" s="9">
        <v>2122</v>
      </c>
      <c r="D423" s="9" t="s">
        <v>737</v>
      </c>
      <c r="E423" s="51">
        <v>4000</v>
      </c>
      <c r="F423" s="162">
        <v>4000</v>
      </c>
      <c r="G423" s="109">
        <v>4000</v>
      </c>
      <c r="H423" s="108">
        <f t="shared" si="16"/>
        <v>100</v>
      </c>
    </row>
    <row r="424" spans="1:8" x14ac:dyDescent="0.25">
      <c r="A424" s="9"/>
      <c r="B424" s="9">
        <v>3412</v>
      </c>
      <c r="C424" s="9">
        <v>2123</v>
      </c>
      <c r="D424" s="9" t="s">
        <v>747</v>
      </c>
      <c r="E424" s="51">
        <v>0</v>
      </c>
      <c r="F424" s="162">
        <v>0</v>
      </c>
      <c r="G424" s="109">
        <v>153.19999999999999</v>
      </c>
      <c r="H424" s="108" t="e">
        <f t="shared" si="16"/>
        <v>#DIV/0!</v>
      </c>
    </row>
    <row r="425" spans="1:8" hidden="1" x14ac:dyDescent="0.25">
      <c r="A425" s="9"/>
      <c r="B425" s="9">
        <v>3412</v>
      </c>
      <c r="C425" s="9">
        <v>2324</v>
      </c>
      <c r="D425" s="9" t="s">
        <v>561</v>
      </c>
      <c r="E425" s="51"/>
      <c r="F425" s="162"/>
      <c r="G425" s="109"/>
      <c r="H425" s="108" t="e">
        <f t="shared" si="16"/>
        <v>#DIV/0!</v>
      </c>
    </row>
    <row r="426" spans="1:8" hidden="1" x14ac:dyDescent="0.25">
      <c r="A426" s="9"/>
      <c r="B426" s="9">
        <v>3412</v>
      </c>
      <c r="C426" s="9">
        <v>3113</v>
      </c>
      <c r="D426" s="9" t="s">
        <v>276</v>
      </c>
      <c r="E426" s="51"/>
      <c r="F426" s="162"/>
      <c r="G426" s="109"/>
      <c r="H426" s="108" t="e">
        <f t="shared" si="16"/>
        <v>#DIV/0!</v>
      </c>
    </row>
    <row r="427" spans="1:8" hidden="1" x14ac:dyDescent="0.25">
      <c r="A427" s="9"/>
      <c r="B427" s="9">
        <v>3419</v>
      </c>
      <c r="C427" s="9">
        <v>2229</v>
      </c>
      <c r="D427" s="9" t="s">
        <v>658</v>
      </c>
      <c r="E427" s="51"/>
      <c r="F427" s="162"/>
      <c r="G427" s="109"/>
      <c r="H427" s="108" t="e">
        <f t="shared" si="16"/>
        <v>#DIV/0!</v>
      </c>
    </row>
    <row r="428" spans="1:8" x14ac:dyDescent="0.25">
      <c r="A428" s="9"/>
      <c r="B428" s="9">
        <v>3421</v>
      </c>
      <c r="C428" s="9">
        <v>2229</v>
      </c>
      <c r="D428" s="9" t="s">
        <v>597</v>
      </c>
      <c r="E428" s="51">
        <v>0</v>
      </c>
      <c r="F428" s="162">
        <v>0</v>
      </c>
      <c r="G428" s="109">
        <v>10</v>
      </c>
      <c r="H428" s="108" t="e">
        <f t="shared" si="16"/>
        <v>#DIV/0!</v>
      </c>
    </row>
    <row r="429" spans="1:8" x14ac:dyDescent="0.25">
      <c r="A429" s="9"/>
      <c r="B429" s="9">
        <v>3429</v>
      </c>
      <c r="C429" s="9">
        <v>2229</v>
      </c>
      <c r="D429" s="9" t="s">
        <v>659</v>
      </c>
      <c r="E429" s="51">
        <v>0</v>
      </c>
      <c r="F429" s="162">
        <v>0</v>
      </c>
      <c r="G429" s="109">
        <v>11.8</v>
      </c>
      <c r="H429" s="108" t="e">
        <f t="shared" si="16"/>
        <v>#DIV/0!</v>
      </c>
    </row>
    <row r="430" spans="1:8" x14ac:dyDescent="0.25">
      <c r="A430" s="9"/>
      <c r="B430" s="9">
        <v>3612</v>
      </c>
      <c r="C430" s="9">
        <v>2132</v>
      </c>
      <c r="D430" s="9" t="s">
        <v>429</v>
      </c>
      <c r="E430" s="51">
        <v>850</v>
      </c>
      <c r="F430" s="162">
        <v>850</v>
      </c>
      <c r="G430" s="109">
        <v>409.5</v>
      </c>
      <c r="H430" s="108">
        <f t="shared" si="16"/>
        <v>48.17647058823529</v>
      </c>
    </row>
    <row r="431" spans="1:8" hidden="1" x14ac:dyDescent="0.25">
      <c r="A431" s="9"/>
      <c r="B431" s="9">
        <v>3639</v>
      </c>
      <c r="C431" s="9">
        <v>3113</v>
      </c>
      <c r="D431" s="9" t="s">
        <v>598</v>
      </c>
      <c r="E431" s="51"/>
      <c r="F431" s="162"/>
      <c r="G431" s="109"/>
      <c r="H431" s="108" t="e">
        <f t="shared" si="16"/>
        <v>#DIV/0!</v>
      </c>
    </row>
    <row r="432" spans="1:8" x14ac:dyDescent="0.25">
      <c r="A432" s="9"/>
      <c r="B432" s="9">
        <v>3639</v>
      </c>
      <c r="C432" s="9">
        <v>2122</v>
      </c>
      <c r="D432" s="9" t="s">
        <v>703</v>
      </c>
      <c r="E432" s="51">
        <v>0</v>
      </c>
      <c r="F432" s="162">
        <v>0</v>
      </c>
      <c r="G432" s="109">
        <v>4000</v>
      </c>
      <c r="H432" s="108" t="e">
        <f t="shared" si="16"/>
        <v>#DIV/0!</v>
      </c>
    </row>
    <row r="433" spans="1:8" ht="14.55" customHeight="1" x14ac:dyDescent="0.25">
      <c r="A433" s="9"/>
      <c r="B433" s="9">
        <v>3722</v>
      </c>
      <c r="C433" s="9">
        <v>2324</v>
      </c>
      <c r="D433" s="9" t="s">
        <v>761</v>
      </c>
      <c r="E433" s="51">
        <v>0</v>
      </c>
      <c r="F433" s="162">
        <v>0</v>
      </c>
      <c r="G433" s="109">
        <v>19.399999999999999</v>
      </c>
      <c r="H433" s="108" t="e">
        <f t="shared" si="16"/>
        <v>#DIV/0!</v>
      </c>
    </row>
    <row r="434" spans="1:8" ht="14.55" customHeight="1" x14ac:dyDescent="0.25">
      <c r="A434" s="9"/>
      <c r="B434" s="9">
        <v>3725</v>
      </c>
      <c r="C434" s="9">
        <v>2324</v>
      </c>
      <c r="D434" s="9" t="s">
        <v>738</v>
      </c>
      <c r="E434" s="51">
        <v>5056</v>
      </c>
      <c r="F434" s="162">
        <v>5056</v>
      </c>
      <c r="G434" s="109">
        <v>1571.3</v>
      </c>
      <c r="H434" s="108">
        <f t="shared" si="16"/>
        <v>31.07792721518987</v>
      </c>
    </row>
    <row r="435" spans="1:8" ht="14.55" hidden="1" customHeight="1" x14ac:dyDescent="0.25">
      <c r="A435" s="9"/>
      <c r="B435" s="9">
        <v>4351</v>
      </c>
      <c r="C435" s="9">
        <v>2122</v>
      </c>
      <c r="D435" s="9" t="s">
        <v>599</v>
      </c>
      <c r="E435" s="51"/>
      <c r="F435" s="162"/>
      <c r="G435" s="109"/>
      <c r="H435" s="108" t="e">
        <f t="shared" si="16"/>
        <v>#DIV/0!</v>
      </c>
    </row>
    <row r="436" spans="1:8" x14ac:dyDescent="0.25">
      <c r="A436" s="9"/>
      <c r="B436" s="9">
        <v>4357</v>
      </c>
      <c r="C436" s="9">
        <v>2122</v>
      </c>
      <c r="D436" s="9" t="s">
        <v>630</v>
      </c>
      <c r="E436" s="51">
        <v>25000</v>
      </c>
      <c r="F436" s="162">
        <v>25000</v>
      </c>
      <c r="G436" s="109">
        <v>25000</v>
      </c>
      <c r="H436" s="108">
        <f t="shared" si="16"/>
        <v>100</v>
      </c>
    </row>
    <row r="437" spans="1:8" x14ac:dyDescent="0.25">
      <c r="A437" s="9"/>
      <c r="B437" s="9">
        <v>4357</v>
      </c>
      <c r="C437" s="9">
        <v>2229</v>
      </c>
      <c r="D437" s="9" t="s">
        <v>660</v>
      </c>
      <c r="E437" s="51">
        <v>0</v>
      </c>
      <c r="F437" s="162">
        <v>7438.3</v>
      </c>
      <c r="G437" s="109">
        <v>7438.3</v>
      </c>
      <c r="H437" s="108">
        <f t="shared" si="16"/>
        <v>100</v>
      </c>
    </row>
    <row r="438" spans="1:8" ht="17.100000000000001" hidden="1" customHeight="1" x14ac:dyDescent="0.25">
      <c r="A438" s="9"/>
      <c r="B438" s="9">
        <v>4359</v>
      </c>
      <c r="C438" s="9">
        <v>2122</v>
      </c>
      <c r="D438" s="9" t="s">
        <v>299</v>
      </c>
      <c r="E438" s="51"/>
      <c r="F438" s="162"/>
      <c r="G438" s="109"/>
      <c r="H438" s="108" t="e">
        <f t="shared" si="16"/>
        <v>#DIV/0!</v>
      </c>
    </row>
    <row r="439" spans="1:8" ht="17.25" customHeight="1" x14ac:dyDescent="0.25">
      <c r="A439" s="9"/>
      <c r="B439" s="9">
        <v>4359</v>
      </c>
      <c r="C439" s="9">
        <v>2229</v>
      </c>
      <c r="D439" s="9" t="s">
        <v>661</v>
      </c>
      <c r="E439" s="51">
        <v>0</v>
      </c>
      <c r="F439" s="162">
        <v>2173.6</v>
      </c>
      <c r="G439" s="109">
        <v>2173.6</v>
      </c>
      <c r="H439" s="108">
        <f t="shared" si="16"/>
        <v>100</v>
      </c>
    </row>
    <row r="440" spans="1:8" hidden="1" x14ac:dyDescent="0.25">
      <c r="A440" s="9"/>
      <c r="B440" s="9">
        <v>5269</v>
      </c>
      <c r="C440" s="9">
        <v>2321</v>
      </c>
      <c r="D440" s="9" t="s">
        <v>489</v>
      </c>
      <c r="E440" s="51"/>
      <c r="F440" s="162"/>
      <c r="G440" s="109"/>
      <c r="H440" s="108" t="e">
        <f t="shared" si="16"/>
        <v>#DIV/0!</v>
      </c>
    </row>
    <row r="441" spans="1:8" ht="15.6" customHeight="1" x14ac:dyDescent="0.25">
      <c r="A441" s="9"/>
      <c r="B441" s="9">
        <v>6171</v>
      </c>
      <c r="C441" s="9">
        <v>2212</v>
      </c>
      <c r="D441" s="9" t="s">
        <v>212</v>
      </c>
      <c r="E441" s="51">
        <v>0</v>
      </c>
      <c r="F441" s="162">
        <v>0</v>
      </c>
      <c r="G441" s="109">
        <v>1.8</v>
      </c>
      <c r="H441" s="108" t="e">
        <f t="shared" si="16"/>
        <v>#DIV/0!</v>
      </c>
    </row>
    <row r="442" spans="1:8" ht="15.6" hidden="1" customHeight="1" x14ac:dyDescent="0.25">
      <c r="A442" s="9"/>
      <c r="B442" s="9">
        <v>6171</v>
      </c>
      <c r="C442" s="9">
        <v>2310</v>
      </c>
      <c r="D442" s="9" t="s">
        <v>399</v>
      </c>
      <c r="E442" s="51"/>
      <c r="F442" s="162"/>
      <c r="G442" s="109"/>
      <c r="H442" s="108" t="e">
        <f t="shared" si="16"/>
        <v>#DIV/0!</v>
      </c>
    </row>
    <row r="443" spans="1:8" ht="15.6" hidden="1" customHeight="1" x14ac:dyDescent="0.25">
      <c r="A443" s="9"/>
      <c r="B443" s="9">
        <v>6171</v>
      </c>
      <c r="C443" s="9">
        <v>2324</v>
      </c>
      <c r="D443" s="9" t="s">
        <v>213</v>
      </c>
      <c r="E443" s="51"/>
      <c r="F443" s="162"/>
      <c r="G443" s="109"/>
      <c r="H443" s="108" t="e">
        <f t="shared" si="16"/>
        <v>#DIV/0!</v>
      </c>
    </row>
    <row r="444" spans="1:8" ht="15.6" customHeight="1" x14ac:dyDescent="0.25">
      <c r="A444" s="9"/>
      <c r="B444" s="9">
        <v>6171</v>
      </c>
      <c r="C444" s="9">
        <v>2329</v>
      </c>
      <c r="D444" s="9" t="s">
        <v>458</v>
      </c>
      <c r="E444" s="51">
        <v>0</v>
      </c>
      <c r="F444" s="162">
        <v>0</v>
      </c>
      <c r="G444" s="109">
        <v>0</v>
      </c>
      <c r="H444" s="108" t="e">
        <f t="shared" si="16"/>
        <v>#DIV/0!</v>
      </c>
    </row>
    <row r="445" spans="1:8" hidden="1" x14ac:dyDescent="0.25">
      <c r="A445" s="9"/>
      <c r="B445" s="9">
        <v>6171</v>
      </c>
      <c r="C445" s="9">
        <v>3121</v>
      </c>
      <c r="D445" s="9" t="s">
        <v>465</v>
      </c>
      <c r="E445" s="51"/>
      <c r="F445" s="162"/>
      <c r="G445" s="109"/>
      <c r="H445" s="108" t="e">
        <f t="shared" si="16"/>
        <v>#DIV/0!</v>
      </c>
    </row>
    <row r="446" spans="1:8" ht="15.6" customHeight="1" x14ac:dyDescent="0.25">
      <c r="A446" s="9"/>
      <c r="B446" s="9">
        <v>6310</v>
      </c>
      <c r="C446" s="9">
        <v>2141</v>
      </c>
      <c r="D446" s="9" t="s">
        <v>216</v>
      </c>
      <c r="E446" s="51">
        <v>4000</v>
      </c>
      <c r="F446" s="162">
        <v>4000</v>
      </c>
      <c r="G446" s="109">
        <v>570.70000000000005</v>
      </c>
      <c r="H446" s="108">
        <f t="shared" si="16"/>
        <v>14.267500000000002</v>
      </c>
    </row>
    <row r="447" spans="1:8" hidden="1" x14ac:dyDescent="0.25">
      <c r="A447" s="9"/>
      <c r="B447" s="9">
        <v>6310</v>
      </c>
      <c r="C447" s="9">
        <v>2324</v>
      </c>
      <c r="D447" s="9" t="s">
        <v>34</v>
      </c>
      <c r="E447" s="51"/>
      <c r="F447" s="162"/>
      <c r="G447" s="109"/>
      <c r="H447" s="108" t="e">
        <f t="shared" si="16"/>
        <v>#DIV/0!</v>
      </c>
    </row>
    <row r="448" spans="1:8" hidden="1" x14ac:dyDescent="0.25">
      <c r="A448" s="9"/>
      <c r="B448" s="9">
        <v>6310</v>
      </c>
      <c r="C448" s="9">
        <v>2142</v>
      </c>
      <c r="D448" s="9" t="s">
        <v>214</v>
      </c>
      <c r="E448" s="51"/>
      <c r="F448" s="162"/>
      <c r="G448" s="109"/>
      <c r="H448" s="108" t="e">
        <f t="shared" si="16"/>
        <v>#DIV/0!</v>
      </c>
    </row>
    <row r="449" spans="1:8" hidden="1" x14ac:dyDescent="0.25">
      <c r="A449" s="9"/>
      <c r="B449" s="9">
        <v>6310</v>
      </c>
      <c r="C449" s="9">
        <v>2143</v>
      </c>
      <c r="D449" s="9" t="s">
        <v>33</v>
      </c>
      <c r="E449" s="51"/>
      <c r="F449" s="162"/>
      <c r="G449" s="109"/>
      <c r="H449" s="108" t="e">
        <f t="shared" si="16"/>
        <v>#DIV/0!</v>
      </c>
    </row>
    <row r="450" spans="1:8" x14ac:dyDescent="0.25">
      <c r="A450" s="9"/>
      <c r="B450" s="9">
        <v>6310</v>
      </c>
      <c r="C450" s="9">
        <v>2149</v>
      </c>
      <c r="D450" s="9" t="s">
        <v>752</v>
      </c>
      <c r="E450" s="51">
        <v>0</v>
      </c>
      <c r="F450" s="162">
        <v>0</v>
      </c>
      <c r="G450" s="109">
        <v>243.8</v>
      </c>
      <c r="H450" s="108" t="e">
        <f t="shared" si="16"/>
        <v>#DIV/0!</v>
      </c>
    </row>
    <row r="451" spans="1:8" hidden="1" x14ac:dyDescent="0.25">
      <c r="A451" s="9"/>
      <c r="B451" s="9">
        <v>6310</v>
      </c>
      <c r="C451" s="9">
        <v>2329</v>
      </c>
      <c r="D451" s="9" t="s">
        <v>32</v>
      </c>
      <c r="E451" s="51"/>
      <c r="F451" s="162"/>
      <c r="G451" s="109"/>
      <c r="H451" s="108" t="e">
        <f t="shared" si="16"/>
        <v>#DIV/0!</v>
      </c>
    </row>
    <row r="452" spans="1:8" hidden="1" x14ac:dyDescent="0.25">
      <c r="A452" s="9"/>
      <c r="B452" s="9">
        <v>6330</v>
      </c>
      <c r="C452" s="9">
        <v>4131</v>
      </c>
      <c r="D452" s="9" t="s">
        <v>618</v>
      </c>
      <c r="E452" s="51"/>
      <c r="F452" s="162"/>
      <c r="G452" s="109"/>
      <c r="H452" s="108" t="e">
        <f t="shared" si="16"/>
        <v>#DIV/0!</v>
      </c>
    </row>
    <row r="453" spans="1:8" x14ac:dyDescent="0.25">
      <c r="A453" s="9"/>
      <c r="B453" s="9">
        <v>6330</v>
      </c>
      <c r="C453" s="9">
        <v>4132</v>
      </c>
      <c r="D453" s="9" t="s">
        <v>31</v>
      </c>
      <c r="E453" s="51">
        <v>0</v>
      </c>
      <c r="F453" s="162">
        <v>0</v>
      </c>
      <c r="G453" s="109">
        <v>895.2</v>
      </c>
      <c r="H453" s="108" t="e">
        <f t="shared" si="16"/>
        <v>#DIV/0!</v>
      </c>
    </row>
    <row r="454" spans="1:8" x14ac:dyDescent="0.25">
      <c r="A454" s="9"/>
      <c r="B454" s="9">
        <v>6402</v>
      </c>
      <c r="C454" s="9">
        <v>2229</v>
      </c>
      <c r="D454" s="9" t="s">
        <v>430</v>
      </c>
      <c r="E454" s="51">
        <v>0</v>
      </c>
      <c r="F454" s="162">
        <v>0</v>
      </c>
      <c r="G454" s="109">
        <v>0</v>
      </c>
      <c r="H454" s="108" t="e">
        <f t="shared" si="16"/>
        <v>#DIV/0!</v>
      </c>
    </row>
    <row r="455" spans="1:8" ht="15.6" thickBot="1" x14ac:dyDescent="0.3">
      <c r="A455" s="9"/>
      <c r="B455" s="9">
        <v>6409</v>
      </c>
      <c r="C455" s="9">
        <v>2328</v>
      </c>
      <c r="D455" s="9" t="s">
        <v>215</v>
      </c>
      <c r="E455" s="51">
        <v>0</v>
      </c>
      <c r="F455" s="162">
        <v>0</v>
      </c>
      <c r="G455" s="109">
        <v>74.3</v>
      </c>
      <c r="H455" s="108" t="e">
        <f t="shared" si="16"/>
        <v>#DIV/0!</v>
      </c>
    </row>
    <row r="456" spans="1:8" ht="15.6" hidden="1" thickBot="1" x14ac:dyDescent="0.3">
      <c r="A456" s="27"/>
      <c r="B456" s="9">
        <v>6402</v>
      </c>
      <c r="C456" s="9">
        <v>2229</v>
      </c>
      <c r="D456" s="9" t="s">
        <v>60</v>
      </c>
      <c r="E456" s="51">
        <v>0</v>
      </c>
      <c r="F456" s="162">
        <v>0</v>
      </c>
      <c r="G456" s="109">
        <v>0</v>
      </c>
      <c r="H456" s="108" t="e">
        <f t="shared" si="16"/>
        <v>#DIV/0!</v>
      </c>
    </row>
    <row r="457" spans="1:8" ht="15.6" hidden="1" thickBot="1" x14ac:dyDescent="0.3">
      <c r="A457" s="27"/>
      <c r="B457" s="9">
        <v>6409</v>
      </c>
      <c r="C457" s="9">
        <v>2328</v>
      </c>
      <c r="D457" s="9" t="s">
        <v>354</v>
      </c>
      <c r="E457" s="51">
        <v>0</v>
      </c>
      <c r="F457" s="162">
        <v>0</v>
      </c>
      <c r="G457" s="109">
        <v>0</v>
      </c>
      <c r="H457" s="108" t="e">
        <f t="shared" si="16"/>
        <v>#DIV/0!</v>
      </c>
    </row>
    <row r="458" spans="1:8" ht="15.6" hidden="1" thickBot="1" x14ac:dyDescent="0.3">
      <c r="A458" s="27"/>
      <c r="B458" s="27">
        <v>6409</v>
      </c>
      <c r="C458" s="27">
        <v>2329</v>
      </c>
      <c r="D458" s="27" t="s">
        <v>19</v>
      </c>
      <c r="E458" s="52">
        <v>0</v>
      </c>
      <c r="F458" s="164">
        <v>0</v>
      </c>
      <c r="G458" s="114">
        <v>0</v>
      </c>
      <c r="H458" s="108" t="e">
        <f t="shared" si="16"/>
        <v>#DIV/0!</v>
      </c>
    </row>
    <row r="459" spans="1:8" s="5" customFormat="1" ht="21.75" customHeight="1" thickTop="1" thickBot="1" x14ac:dyDescent="0.35">
      <c r="A459" s="35"/>
      <c r="B459" s="35"/>
      <c r="C459" s="35"/>
      <c r="D459" s="34" t="s">
        <v>30</v>
      </c>
      <c r="E459" s="84">
        <f t="shared" ref="E459:G459" si="17">SUM(E338:E458)</f>
        <v>771559</v>
      </c>
      <c r="F459" s="165">
        <f t="shared" si="17"/>
        <v>789145.20000000007</v>
      </c>
      <c r="G459" s="179">
        <f t="shared" si="17"/>
        <v>332707.5</v>
      </c>
      <c r="H459" s="108">
        <f t="shared" si="16"/>
        <v>42.160492137568596</v>
      </c>
    </row>
    <row r="460" spans="1:8" ht="15" customHeight="1" x14ac:dyDescent="0.3">
      <c r="A460" s="5"/>
      <c r="B460" s="5"/>
      <c r="C460" s="5"/>
      <c r="D460" s="6"/>
      <c r="E460" s="173"/>
      <c r="F460" s="173"/>
    </row>
    <row r="461" spans="1:8" ht="0.75" customHeight="1" thickBot="1" x14ac:dyDescent="0.3">
      <c r="A461" s="5"/>
      <c r="B461" s="5"/>
      <c r="C461" s="5"/>
      <c r="D461" s="5"/>
    </row>
    <row r="462" spans="1:8" ht="15.6" hidden="1" thickBot="1" x14ac:dyDescent="0.3">
      <c r="A462" s="5"/>
      <c r="B462" s="5"/>
      <c r="C462" s="5"/>
      <c r="D462" s="5"/>
    </row>
    <row r="463" spans="1:8" ht="15" hidden="1" customHeight="1" thickBot="1" x14ac:dyDescent="0.3">
      <c r="A463" s="5"/>
      <c r="B463" s="5"/>
      <c r="C463" s="5"/>
      <c r="D463" s="5"/>
    </row>
    <row r="464" spans="1:8" ht="15.6" x14ac:dyDescent="0.3">
      <c r="A464" s="20" t="s">
        <v>14</v>
      </c>
      <c r="B464" s="20" t="s">
        <v>382</v>
      </c>
      <c r="C464" s="20" t="s">
        <v>383</v>
      </c>
      <c r="D464" s="19" t="s">
        <v>12</v>
      </c>
      <c r="E464" s="18" t="s">
        <v>11</v>
      </c>
      <c r="F464" s="18" t="s">
        <v>11</v>
      </c>
      <c r="G464" s="18" t="s">
        <v>0</v>
      </c>
      <c r="H464" s="110" t="s">
        <v>330</v>
      </c>
    </row>
    <row r="465" spans="1:8" s="44" customFormat="1" ht="15" customHeight="1" thickBot="1" x14ac:dyDescent="0.35">
      <c r="A465" s="17"/>
      <c r="B465" s="17"/>
      <c r="C465" s="17"/>
      <c r="D465" s="16"/>
      <c r="E465" s="168" t="s">
        <v>10</v>
      </c>
      <c r="F465" s="168" t="s">
        <v>9</v>
      </c>
      <c r="G465" s="190" t="s">
        <v>721</v>
      </c>
      <c r="H465" s="116" t="s">
        <v>331</v>
      </c>
    </row>
    <row r="466" spans="1:8" ht="16.5" customHeight="1" thickTop="1" x14ac:dyDescent="0.3">
      <c r="A466" s="25">
        <v>120</v>
      </c>
      <c r="B466" s="25"/>
      <c r="C466" s="25"/>
      <c r="D466" s="28" t="s">
        <v>29</v>
      </c>
      <c r="E466" s="50"/>
      <c r="F466" s="170"/>
      <c r="G466" s="180"/>
      <c r="H466" s="120"/>
    </row>
    <row r="467" spans="1:8" ht="16.5" customHeight="1" x14ac:dyDescent="0.3">
      <c r="A467" s="15"/>
      <c r="B467" s="28"/>
      <c r="C467" s="28"/>
      <c r="D467" s="28"/>
      <c r="E467" s="51"/>
      <c r="F467" s="162"/>
      <c r="G467" s="178"/>
      <c r="H467" s="112"/>
    </row>
    <row r="468" spans="1:8" ht="15.6" hidden="1" customHeight="1" x14ac:dyDescent="0.25">
      <c r="A468" s="9"/>
      <c r="B468" s="9"/>
      <c r="C468" s="9">
        <v>1361</v>
      </c>
      <c r="D468" s="9" t="s">
        <v>28</v>
      </c>
      <c r="E468" s="189">
        <v>0</v>
      </c>
      <c r="F468" s="172">
        <v>0</v>
      </c>
      <c r="G468" s="109"/>
      <c r="H468" s="108" t="e">
        <f>(#REF!/F468)*100</f>
        <v>#REF!</v>
      </c>
    </row>
    <row r="469" spans="1:8" hidden="1" x14ac:dyDescent="0.25">
      <c r="A469" s="9">
        <v>90002</v>
      </c>
      <c r="B469" s="9"/>
      <c r="C469" s="9">
        <v>4113</v>
      </c>
      <c r="D469" s="9" t="s">
        <v>576</v>
      </c>
      <c r="E469" s="189"/>
      <c r="F469" s="172"/>
      <c r="G469" s="109"/>
      <c r="H469" s="108" t="e">
        <f>(#REF!/F469)*100</f>
        <v>#REF!</v>
      </c>
    </row>
    <row r="470" spans="1:8" ht="15.6" customHeight="1" x14ac:dyDescent="0.25">
      <c r="A470" s="237" t="s">
        <v>762</v>
      </c>
      <c r="B470" s="9"/>
      <c r="C470" s="9">
        <v>4116</v>
      </c>
      <c r="D470" s="29" t="s">
        <v>763</v>
      </c>
      <c r="E470" s="189">
        <v>0</v>
      </c>
      <c r="F470" s="172">
        <v>0</v>
      </c>
      <c r="G470" s="109">
        <v>134.1</v>
      </c>
      <c r="H470" s="108" t="e">
        <f t="shared" ref="H470:H533" si="18">(G470/F470)*100</f>
        <v>#DIV/0!</v>
      </c>
    </row>
    <row r="471" spans="1:8" ht="15.6" hidden="1" customHeight="1" x14ac:dyDescent="0.25">
      <c r="A471" s="237" t="s">
        <v>521</v>
      </c>
      <c r="B471" s="9"/>
      <c r="C471" s="9">
        <v>4116</v>
      </c>
      <c r="D471" s="29" t="s">
        <v>595</v>
      </c>
      <c r="E471" s="189"/>
      <c r="F471" s="172"/>
      <c r="G471" s="109"/>
      <c r="H471" s="108" t="e">
        <f t="shared" si="18"/>
        <v>#DIV/0!</v>
      </c>
    </row>
    <row r="472" spans="1:8" ht="15" hidden="1" customHeight="1" x14ac:dyDescent="0.3">
      <c r="A472" s="234" t="s">
        <v>523</v>
      </c>
      <c r="B472" s="25"/>
      <c r="C472" s="43">
        <v>4116</v>
      </c>
      <c r="D472" s="29" t="s">
        <v>522</v>
      </c>
      <c r="E472" s="189"/>
      <c r="F472" s="172"/>
      <c r="G472" s="109"/>
      <c r="H472" s="108" t="e">
        <f t="shared" si="18"/>
        <v>#DIV/0!</v>
      </c>
    </row>
    <row r="473" spans="1:8" ht="15" hidden="1" customHeight="1" x14ac:dyDescent="0.3">
      <c r="A473" s="234" t="s">
        <v>590</v>
      </c>
      <c r="B473" s="25"/>
      <c r="C473" s="43">
        <v>4116</v>
      </c>
      <c r="D473" s="29" t="s">
        <v>522</v>
      </c>
      <c r="E473" s="189"/>
      <c r="F473" s="172"/>
      <c r="G473" s="109"/>
      <c r="H473" s="108" t="e">
        <f t="shared" si="18"/>
        <v>#DIV/0!</v>
      </c>
    </row>
    <row r="474" spans="1:8" ht="15" hidden="1" customHeight="1" x14ac:dyDescent="0.3">
      <c r="A474" s="234" t="s">
        <v>529</v>
      </c>
      <c r="B474" s="25"/>
      <c r="C474" s="43">
        <v>4116</v>
      </c>
      <c r="D474" s="29" t="s">
        <v>531</v>
      </c>
      <c r="E474" s="189"/>
      <c r="F474" s="172"/>
      <c r="G474" s="109"/>
      <c r="H474" s="108" t="e">
        <f t="shared" si="18"/>
        <v>#DIV/0!</v>
      </c>
    </row>
    <row r="475" spans="1:8" ht="15" hidden="1" customHeight="1" x14ac:dyDescent="0.3">
      <c r="A475" s="234" t="s">
        <v>621</v>
      </c>
      <c r="B475" s="25"/>
      <c r="C475" s="43">
        <v>4116</v>
      </c>
      <c r="D475" s="29" t="s">
        <v>622</v>
      </c>
      <c r="E475" s="189"/>
      <c r="F475" s="172"/>
      <c r="G475" s="109"/>
      <c r="H475" s="108" t="e">
        <f t="shared" si="18"/>
        <v>#DIV/0!</v>
      </c>
    </row>
    <row r="476" spans="1:8" ht="15" hidden="1" customHeight="1" x14ac:dyDescent="0.3">
      <c r="A476" s="234">
        <v>332</v>
      </c>
      <c r="B476" s="25"/>
      <c r="C476" s="43">
        <v>4122</v>
      </c>
      <c r="D476" s="29" t="s">
        <v>632</v>
      </c>
      <c r="E476" s="189"/>
      <c r="F476" s="172"/>
      <c r="G476" s="109"/>
      <c r="H476" s="108" t="e">
        <f t="shared" si="18"/>
        <v>#DIV/0!</v>
      </c>
    </row>
    <row r="477" spans="1:8" ht="15" hidden="1" customHeight="1" x14ac:dyDescent="0.3">
      <c r="A477" s="234">
        <v>342</v>
      </c>
      <c r="B477" s="25"/>
      <c r="C477" s="43">
        <v>4122</v>
      </c>
      <c r="D477" s="29" t="s">
        <v>633</v>
      </c>
      <c r="E477" s="189"/>
      <c r="F477" s="172"/>
      <c r="G477" s="109"/>
      <c r="H477" s="108" t="e">
        <f t="shared" si="18"/>
        <v>#DIV/0!</v>
      </c>
    </row>
    <row r="478" spans="1:8" ht="15" hidden="1" customHeight="1" x14ac:dyDescent="0.3">
      <c r="A478" s="234" t="s">
        <v>631</v>
      </c>
      <c r="B478" s="25"/>
      <c r="C478" s="43">
        <v>4122</v>
      </c>
      <c r="D478" s="29" t="s">
        <v>634</v>
      </c>
      <c r="E478" s="189"/>
      <c r="F478" s="172"/>
      <c r="G478" s="109"/>
      <c r="H478" s="108" t="e">
        <f t="shared" si="18"/>
        <v>#DIV/0!</v>
      </c>
    </row>
    <row r="479" spans="1:8" ht="15.75" hidden="1" customHeight="1" x14ac:dyDescent="0.3">
      <c r="A479" s="234" t="s">
        <v>591</v>
      </c>
      <c r="B479" s="25"/>
      <c r="C479" s="43">
        <v>4152</v>
      </c>
      <c r="D479" s="29" t="s">
        <v>615</v>
      </c>
      <c r="E479" s="189"/>
      <c r="F479" s="172"/>
      <c r="G479" s="109"/>
      <c r="H479" s="108" t="e">
        <f t="shared" si="18"/>
        <v>#DIV/0!</v>
      </c>
    </row>
    <row r="480" spans="1:8" ht="15" hidden="1" customHeight="1" x14ac:dyDescent="0.3">
      <c r="A480" s="234" t="s">
        <v>528</v>
      </c>
      <c r="B480" s="25"/>
      <c r="C480" s="43">
        <v>4116</v>
      </c>
      <c r="D480" s="29" t="s">
        <v>530</v>
      </c>
      <c r="E480" s="189"/>
      <c r="F480" s="172"/>
      <c r="G480" s="109"/>
      <c r="H480" s="108" t="e">
        <f t="shared" si="18"/>
        <v>#DIV/0!</v>
      </c>
    </row>
    <row r="481" spans="1:8" ht="15" hidden="1" customHeight="1" x14ac:dyDescent="0.3">
      <c r="A481" s="234" t="s">
        <v>528</v>
      </c>
      <c r="B481" s="25"/>
      <c r="C481" s="43">
        <v>4116</v>
      </c>
      <c r="D481" s="29" t="s">
        <v>565</v>
      </c>
      <c r="E481" s="189"/>
      <c r="F481" s="172"/>
      <c r="G481" s="109"/>
      <c r="H481" s="108" t="e">
        <f t="shared" si="18"/>
        <v>#DIV/0!</v>
      </c>
    </row>
    <row r="482" spans="1:8" ht="15" hidden="1" customHeight="1" x14ac:dyDescent="0.3">
      <c r="A482" s="234" t="s">
        <v>528</v>
      </c>
      <c r="B482" s="25"/>
      <c r="C482" s="43">
        <v>4116</v>
      </c>
      <c r="D482" s="29" t="s">
        <v>566</v>
      </c>
      <c r="E482" s="189"/>
      <c r="F482" s="172"/>
      <c r="G482" s="109"/>
      <c r="H482" s="108" t="e">
        <f t="shared" si="18"/>
        <v>#DIV/0!</v>
      </c>
    </row>
    <row r="483" spans="1:8" ht="15" hidden="1" customHeight="1" x14ac:dyDescent="0.3">
      <c r="A483" s="234" t="s">
        <v>645</v>
      </c>
      <c r="B483" s="25"/>
      <c r="C483" s="43">
        <v>4213</v>
      </c>
      <c r="D483" s="42" t="s">
        <v>646</v>
      </c>
      <c r="E483" s="189"/>
      <c r="F483" s="172"/>
      <c r="G483" s="109"/>
      <c r="H483" s="108" t="e">
        <f t="shared" si="18"/>
        <v>#DIV/0!</v>
      </c>
    </row>
    <row r="484" spans="1:8" ht="15" hidden="1" customHeight="1" x14ac:dyDescent="0.3">
      <c r="A484" s="234" t="s">
        <v>524</v>
      </c>
      <c r="B484" s="25"/>
      <c r="C484" s="43">
        <v>4213</v>
      </c>
      <c r="D484" s="42" t="s">
        <v>525</v>
      </c>
      <c r="E484" s="189"/>
      <c r="F484" s="172"/>
      <c r="G484" s="109"/>
      <c r="H484" s="108" t="e">
        <f t="shared" si="18"/>
        <v>#DIV/0!</v>
      </c>
    </row>
    <row r="485" spans="1:8" ht="15" hidden="1" customHeight="1" x14ac:dyDescent="0.3">
      <c r="A485" s="234" t="s">
        <v>524</v>
      </c>
      <c r="B485" s="25"/>
      <c r="C485" s="43">
        <v>4213</v>
      </c>
      <c r="D485" s="42" t="s">
        <v>526</v>
      </c>
      <c r="E485" s="189"/>
      <c r="F485" s="172"/>
      <c r="G485" s="109"/>
      <c r="H485" s="108" t="e">
        <f t="shared" si="18"/>
        <v>#DIV/0!</v>
      </c>
    </row>
    <row r="486" spans="1:8" ht="17.25" hidden="1" customHeight="1" x14ac:dyDescent="0.3">
      <c r="A486" s="234" t="s">
        <v>564</v>
      </c>
      <c r="B486" s="25"/>
      <c r="C486" s="43">
        <v>4213</v>
      </c>
      <c r="D486" s="42" t="s">
        <v>570</v>
      </c>
      <c r="E486" s="189"/>
      <c r="F486" s="172"/>
      <c r="G486" s="109"/>
      <c r="H486" s="108" t="e">
        <f t="shared" si="18"/>
        <v>#DIV/0!</v>
      </c>
    </row>
    <row r="487" spans="1:8" ht="17.25" hidden="1" customHeight="1" x14ac:dyDescent="0.3">
      <c r="A487" s="234">
        <v>90992</v>
      </c>
      <c r="B487" s="25"/>
      <c r="C487" s="43">
        <v>4213</v>
      </c>
      <c r="D487" s="42" t="s">
        <v>314</v>
      </c>
      <c r="E487" s="189"/>
      <c r="F487" s="172"/>
      <c r="G487" s="109"/>
      <c r="H487" s="108" t="e">
        <f t="shared" si="18"/>
        <v>#DIV/0!</v>
      </c>
    </row>
    <row r="488" spans="1:8" ht="15" hidden="1" customHeight="1" x14ac:dyDescent="0.3">
      <c r="A488" s="236" t="s">
        <v>608</v>
      </c>
      <c r="B488" s="15"/>
      <c r="C488" s="43">
        <v>4216</v>
      </c>
      <c r="D488" s="42" t="s">
        <v>604</v>
      </c>
      <c r="E488" s="189"/>
      <c r="F488" s="172"/>
      <c r="G488" s="109"/>
      <c r="H488" s="108" t="e">
        <f t="shared" si="18"/>
        <v>#DIV/0!</v>
      </c>
    </row>
    <row r="489" spans="1:8" ht="15" hidden="1" customHeight="1" x14ac:dyDescent="0.3">
      <c r="A489" s="236" t="s">
        <v>608</v>
      </c>
      <c r="B489" s="15"/>
      <c r="C489" s="43">
        <v>4216</v>
      </c>
      <c r="D489" s="42" t="s">
        <v>605</v>
      </c>
      <c r="E489" s="189"/>
      <c r="F489" s="172"/>
      <c r="G489" s="109"/>
      <c r="H489" s="108" t="e">
        <f t="shared" si="18"/>
        <v>#DIV/0!</v>
      </c>
    </row>
    <row r="490" spans="1:8" ht="15" hidden="1" customHeight="1" x14ac:dyDescent="0.3">
      <c r="A490" s="236" t="s">
        <v>608</v>
      </c>
      <c r="B490" s="15"/>
      <c r="C490" s="43">
        <v>4216</v>
      </c>
      <c r="D490" s="42" t="s">
        <v>606</v>
      </c>
      <c r="E490" s="189"/>
      <c r="F490" s="172"/>
      <c r="G490" s="109"/>
      <c r="H490" s="108" t="e">
        <f t="shared" si="18"/>
        <v>#DIV/0!</v>
      </c>
    </row>
    <row r="491" spans="1:8" ht="15" hidden="1" customHeight="1" x14ac:dyDescent="0.3">
      <c r="A491" s="236" t="s">
        <v>608</v>
      </c>
      <c r="B491" s="15"/>
      <c r="C491" s="43">
        <v>4216</v>
      </c>
      <c r="D491" s="42" t="s">
        <v>607</v>
      </c>
      <c r="E491" s="189"/>
      <c r="F491" s="172"/>
      <c r="G491" s="109"/>
      <c r="H491" s="108" t="e">
        <f t="shared" si="18"/>
        <v>#DIV/0!</v>
      </c>
    </row>
    <row r="492" spans="1:8" ht="15" hidden="1" customHeight="1" x14ac:dyDescent="0.3">
      <c r="A492" s="236" t="s">
        <v>532</v>
      </c>
      <c r="B492" s="15"/>
      <c r="C492" s="43">
        <v>4216</v>
      </c>
      <c r="D492" s="42" t="s">
        <v>533</v>
      </c>
      <c r="E492" s="189"/>
      <c r="F492" s="172"/>
      <c r="G492" s="109"/>
      <c r="H492" s="108" t="e">
        <f t="shared" si="18"/>
        <v>#DIV/0!</v>
      </c>
    </row>
    <row r="493" spans="1:8" ht="15" hidden="1" customHeight="1" x14ac:dyDescent="0.3">
      <c r="A493" s="236" t="s">
        <v>527</v>
      </c>
      <c r="B493" s="15"/>
      <c r="C493" s="43">
        <v>4216</v>
      </c>
      <c r="D493" s="42" t="s">
        <v>533</v>
      </c>
      <c r="E493" s="189"/>
      <c r="F493" s="172"/>
      <c r="G493" s="109"/>
      <c r="H493" s="108" t="e">
        <f t="shared" si="18"/>
        <v>#DIV/0!</v>
      </c>
    </row>
    <row r="494" spans="1:8" ht="15" hidden="1" customHeight="1" x14ac:dyDescent="0.25">
      <c r="A494" s="235" t="s">
        <v>527</v>
      </c>
      <c r="B494" s="39"/>
      <c r="C494" s="37">
        <v>4216</v>
      </c>
      <c r="D494" s="42" t="s">
        <v>534</v>
      </c>
      <c r="E494" s="189"/>
      <c r="F494" s="172"/>
      <c r="G494" s="109"/>
      <c r="H494" s="108" t="e">
        <f t="shared" si="18"/>
        <v>#DIV/0!</v>
      </c>
    </row>
    <row r="495" spans="1:8" ht="16.5" hidden="1" customHeight="1" x14ac:dyDescent="0.25">
      <c r="A495" s="40">
        <v>17016</v>
      </c>
      <c r="B495" s="39"/>
      <c r="C495" s="37">
        <v>4216</v>
      </c>
      <c r="D495" s="42" t="s">
        <v>534</v>
      </c>
      <c r="E495" s="189"/>
      <c r="F495" s="172"/>
      <c r="G495" s="109"/>
      <c r="H495" s="108" t="e">
        <f t="shared" si="18"/>
        <v>#DIV/0!</v>
      </c>
    </row>
    <row r="496" spans="1:8" ht="15" hidden="1" customHeight="1" x14ac:dyDescent="0.25">
      <c r="A496" s="235">
        <v>13419</v>
      </c>
      <c r="B496" s="39"/>
      <c r="C496" s="37">
        <v>4216</v>
      </c>
      <c r="D496" s="42" t="s">
        <v>366</v>
      </c>
      <c r="E496" s="189"/>
      <c r="F496" s="172"/>
      <c r="G496" s="109"/>
      <c r="H496" s="108" t="e">
        <f t="shared" si="18"/>
        <v>#DIV/0!</v>
      </c>
    </row>
    <row r="497" spans="1:8" ht="15" hidden="1" customHeight="1" x14ac:dyDescent="0.25">
      <c r="A497" s="235">
        <v>13501</v>
      </c>
      <c r="B497" s="39"/>
      <c r="C497" s="37">
        <v>4216</v>
      </c>
      <c r="D497" s="42" t="s">
        <v>366</v>
      </c>
      <c r="E497" s="189"/>
      <c r="F497" s="172"/>
      <c r="G497" s="109"/>
      <c r="H497" s="108" t="e">
        <f t="shared" si="18"/>
        <v>#DIV/0!</v>
      </c>
    </row>
    <row r="498" spans="1:8" ht="15" hidden="1" customHeight="1" x14ac:dyDescent="0.25">
      <c r="A498" s="235"/>
      <c r="B498" s="39"/>
      <c r="C498" s="37">
        <v>4152</v>
      </c>
      <c r="D498" s="42" t="s">
        <v>316</v>
      </c>
      <c r="E498" s="189"/>
      <c r="F498" s="172"/>
      <c r="G498" s="109"/>
      <c r="H498" s="108" t="e">
        <f t="shared" si="18"/>
        <v>#DIV/0!</v>
      </c>
    </row>
    <row r="499" spans="1:8" ht="15" hidden="1" customHeight="1" x14ac:dyDescent="0.25">
      <c r="A499" s="235"/>
      <c r="B499" s="39"/>
      <c r="C499" s="37">
        <v>4232</v>
      </c>
      <c r="D499" s="42" t="s">
        <v>315</v>
      </c>
      <c r="E499" s="189"/>
      <c r="F499" s="172"/>
      <c r="G499" s="109"/>
      <c r="H499" s="108" t="e">
        <f t="shared" si="18"/>
        <v>#DIV/0!</v>
      </c>
    </row>
    <row r="500" spans="1:8" ht="15" hidden="1" customHeight="1" x14ac:dyDescent="0.25">
      <c r="A500" s="235"/>
      <c r="B500" s="39"/>
      <c r="C500" s="37">
        <v>4216</v>
      </c>
      <c r="D500" s="42" t="s">
        <v>662</v>
      </c>
      <c r="E500" s="189"/>
      <c r="F500" s="172"/>
      <c r="G500" s="109"/>
      <c r="H500" s="108" t="e">
        <f t="shared" si="18"/>
        <v>#DIV/0!</v>
      </c>
    </row>
    <row r="501" spans="1:8" ht="15" hidden="1" customHeight="1" x14ac:dyDescent="0.25">
      <c r="A501" s="235" t="s">
        <v>623</v>
      </c>
      <c r="B501" s="39"/>
      <c r="C501" s="37">
        <v>4216</v>
      </c>
      <c r="D501" s="42" t="s">
        <v>635</v>
      </c>
      <c r="E501" s="189"/>
      <c r="F501" s="172"/>
      <c r="G501" s="109"/>
      <c r="H501" s="108" t="e">
        <f t="shared" si="18"/>
        <v>#DIV/0!</v>
      </c>
    </row>
    <row r="502" spans="1:8" ht="15" hidden="1" customHeight="1" x14ac:dyDescent="0.25">
      <c r="A502" s="235" t="s">
        <v>641</v>
      </c>
      <c r="B502" s="39"/>
      <c r="C502" s="37">
        <v>4216</v>
      </c>
      <c r="D502" s="42" t="s">
        <v>704</v>
      </c>
      <c r="E502" s="189"/>
      <c r="F502" s="172"/>
      <c r="G502" s="109"/>
      <c r="H502" s="108" t="e">
        <f t="shared" si="18"/>
        <v>#DIV/0!</v>
      </c>
    </row>
    <row r="503" spans="1:8" ht="16.5" customHeight="1" x14ac:dyDescent="0.25">
      <c r="A503" s="9"/>
      <c r="B503" s="9">
        <v>1014</v>
      </c>
      <c r="C503" s="9">
        <v>2132</v>
      </c>
      <c r="D503" s="48" t="s">
        <v>266</v>
      </c>
      <c r="E503" s="189">
        <v>26</v>
      </c>
      <c r="F503" s="172">
        <v>26</v>
      </c>
      <c r="G503" s="109">
        <v>11.1</v>
      </c>
      <c r="H503" s="108">
        <f t="shared" si="18"/>
        <v>42.692307692307693</v>
      </c>
    </row>
    <row r="504" spans="1:8" ht="16.5" hidden="1" customHeight="1" x14ac:dyDescent="0.25">
      <c r="A504" s="40"/>
      <c r="B504" s="39">
        <v>2169</v>
      </c>
      <c r="C504" s="37">
        <v>2212</v>
      </c>
      <c r="D504" s="36" t="s">
        <v>520</v>
      </c>
      <c r="E504" s="189"/>
      <c r="F504" s="172"/>
      <c r="G504" s="109"/>
      <c r="H504" s="108" t="e">
        <f t="shared" si="18"/>
        <v>#DIV/0!</v>
      </c>
    </row>
    <row r="505" spans="1:8" ht="16.5" hidden="1" customHeight="1" x14ac:dyDescent="0.25">
      <c r="A505" s="40"/>
      <c r="B505" s="39">
        <v>2212</v>
      </c>
      <c r="C505" s="37">
        <v>2212</v>
      </c>
      <c r="D505" s="36" t="s">
        <v>309</v>
      </c>
      <c r="E505" s="189"/>
      <c r="F505" s="172"/>
      <c r="G505" s="109"/>
      <c r="H505" s="108" t="e">
        <f t="shared" si="18"/>
        <v>#DIV/0!</v>
      </c>
    </row>
    <row r="506" spans="1:8" ht="16.5" hidden="1" customHeight="1" x14ac:dyDescent="0.25">
      <c r="A506" s="38"/>
      <c r="B506" s="37">
        <v>2212</v>
      </c>
      <c r="C506" s="9">
        <v>2324</v>
      </c>
      <c r="D506" s="9" t="s">
        <v>310</v>
      </c>
      <c r="E506" s="189"/>
      <c r="F506" s="172"/>
      <c r="G506" s="109"/>
      <c r="H506" s="108" t="e">
        <f t="shared" si="18"/>
        <v>#DIV/0!</v>
      </c>
    </row>
    <row r="507" spans="1:8" ht="16.5" hidden="1" customHeight="1" x14ac:dyDescent="0.25">
      <c r="A507" s="38"/>
      <c r="B507" s="37">
        <v>2212</v>
      </c>
      <c r="C507" s="9">
        <v>3121</v>
      </c>
      <c r="D507" s="9" t="s">
        <v>664</v>
      </c>
      <c r="E507" s="189"/>
      <c r="F507" s="172"/>
      <c r="G507" s="109"/>
      <c r="H507" s="108" t="e">
        <f t="shared" si="18"/>
        <v>#DIV/0!</v>
      </c>
    </row>
    <row r="508" spans="1:8" ht="16.5" hidden="1" customHeight="1" x14ac:dyDescent="0.25">
      <c r="A508" s="38"/>
      <c r="B508" s="37">
        <v>2219</v>
      </c>
      <c r="C508" s="9">
        <v>2324</v>
      </c>
      <c r="D508" s="9" t="s">
        <v>403</v>
      </c>
      <c r="E508" s="189"/>
      <c r="F508" s="172"/>
      <c r="G508" s="109"/>
      <c r="H508" s="108" t="e">
        <f t="shared" si="18"/>
        <v>#DIV/0!</v>
      </c>
    </row>
    <row r="509" spans="1:8" ht="17.25" hidden="1" customHeight="1" x14ac:dyDescent="0.25">
      <c r="A509" s="8"/>
      <c r="B509" s="9">
        <v>2221</v>
      </c>
      <c r="C509" s="9">
        <v>2329</v>
      </c>
      <c r="D509" s="9" t="s">
        <v>393</v>
      </c>
      <c r="E509" s="189"/>
      <c r="F509" s="172"/>
      <c r="G509" s="109"/>
      <c r="H509" s="108" t="e">
        <f t="shared" si="18"/>
        <v>#DIV/0!</v>
      </c>
    </row>
    <row r="510" spans="1:8" ht="16.5" hidden="1" customHeight="1" x14ac:dyDescent="0.25">
      <c r="A510" s="38"/>
      <c r="B510" s="37">
        <v>2310</v>
      </c>
      <c r="C510" s="9">
        <v>2324</v>
      </c>
      <c r="D510" s="9" t="s">
        <v>637</v>
      </c>
      <c r="E510" s="189"/>
      <c r="F510" s="172"/>
      <c r="G510" s="109"/>
      <c r="H510" s="108" t="e">
        <f t="shared" si="18"/>
        <v>#DIV/0!</v>
      </c>
    </row>
    <row r="511" spans="1:8" ht="16.5" customHeight="1" x14ac:dyDescent="0.25">
      <c r="A511" s="38"/>
      <c r="B511" s="37">
        <v>2310</v>
      </c>
      <c r="C511" s="9">
        <v>3112</v>
      </c>
      <c r="D511" s="9" t="s">
        <v>739</v>
      </c>
      <c r="E511" s="189">
        <v>0</v>
      </c>
      <c r="F511" s="172">
        <v>0</v>
      </c>
      <c r="G511" s="109">
        <v>0.7</v>
      </c>
      <c r="H511" s="108" t="e">
        <f t="shared" si="18"/>
        <v>#DIV/0!</v>
      </c>
    </row>
    <row r="512" spans="1:8" ht="16.5" hidden="1" customHeight="1" x14ac:dyDescent="0.25">
      <c r="A512" s="38"/>
      <c r="B512" s="37">
        <v>2310</v>
      </c>
      <c r="C512" s="9">
        <v>3121</v>
      </c>
      <c r="D512" s="9" t="s">
        <v>665</v>
      </c>
      <c r="E512" s="189"/>
      <c r="F512" s="172"/>
      <c r="G512" s="109"/>
      <c r="H512" s="108" t="e">
        <f t="shared" si="18"/>
        <v>#DIV/0!</v>
      </c>
    </row>
    <row r="513" spans="1:8" ht="16.5" hidden="1" customHeight="1" x14ac:dyDescent="0.25">
      <c r="A513" s="38"/>
      <c r="B513" s="37">
        <v>2321</v>
      </c>
      <c r="C513" s="9">
        <v>3121</v>
      </c>
      <c r="D513" s="9" t="s">
        <v>666</v>
      </c>
      <c r="E513" s="189"/>
      <c r="F513" s="172"/>
      <c r="G513" s="109"/>
      <c r="H513" s="108" t="e">
        <f t="shared" si="18"/>
        <v>#DIV/0!</v>
      </c>
    </row>
    <row r="514" spans="1:8" ht="17.25" hidden="1" customHeight="1" x14ac:dyDescent="0.25">
      <c r="A514" s="8"/>
      <c r="B514" s="9">
        <v>2329</v>
      </c>
      <c r="C514" s="9">
        <v>2329</v>
      </c>
      <c r="D514" s="9" t="s">
        <v>600</v>
      </c>
      <c r="E514" s="189"/>
      <c r="F514" s="172"/>
      <c r="G514" s="109"/>
      <c r="H514" s="108" t="e">
        <f t="shared" si="18"/>
        <v>#DIV/0!</v>
      </c>
    </row>
    <row r="515" spans="1:8" ht="17.25" hidden="1" customHeight="1" x14ac:dyDescent="0.25">
      <c r="A515" s="8"/>
      <c r="B515" s="9">
        <v>3111</v>
      </c>
      <c r="C515" s="9">
        <v>2329</v>
      </c>
      <c r="D515" s="9" t="s">
        <v>689</v>
      </c>
      <c r="E515" s="189"/>
      <c r="F515" s="172"/>
      <c r="G515" s="109"/>
      <c r="H515" s="108" t="e">
        <f t="shared" si="18"/>
        <v>#DIV/0!</v>
      </c>
    </row>
    <row r="516" spans="1:8" ht="17.25" hidden="1" customHeight="1" x14ac:dyDescent="0.25">
      <c r="A516" s="8"/>
      <c r="B516" s="9">
        <v>3111</v>
      </c>
      <c r="C516" s="9">
        <v>2322</v>
      </c>
      <c r="D516" s="9" t="s">
        <v>506</v>
      </c>
      <c r="E516" s="189"/>
      <c r="F516" s="172"/>
      <c r="G516" s="109"/>
      <c r="H516" s="108" t="e">
        <f t="shared" si="18"/>
        <v>#DIV/0!</v>
      </c>
    </row>
    <row r="517" spans="1:8" ht="17.25" customHeight="1" x14ac:dyDescent="0.25">
      <c r="A517" s="8"/>
      <c r="B517" s="9">
        <v>3313</v>
      </c>
      <c r="C517" s="9">
        <v>2111</v>
      </c>
      <c r="D517" s="9" t="s">
        <v>616</v>
      </c>
      <c r="E517" s="189">
        <v>441</v>
      </c>
      <c r="F517" s="172">
        <v>441</v>
      </c>
      <c r="G517" s="109">
        <v>184</v>
      </c>
      <c r="H517" s="108">
        <f t="shared" si="18"/>
        <v>41.723356009070294</v>
      </c>
    </row>
    <row r="518" spans="1:8" x14ac:dyDescent="0.25">
      <c r="A518" s="9"/>
      <c r="B518" s="9">
        <v>3313</v>
      </c>
      <c r="C518" s="9">
        <v>2132</v>
      </c>
      <c r="D518" s="48" t="s">
        <v>412</v>
      </c>
      <c r="E518" s="189">
        <v>400</v>
      </c>
      <c r="F518" s="172">
        <v>400</v>
      </c>
      <c r="G518" s="109">
        <v>166.7</v>
      </c>
      <c r="H518" s="108">
        <f t="shared" si="18"/>
        <v>41.674999999999997</v>
      </c>
    </row>
    <row r="519" spans="1:8" ht="14.25" customHeight="1" x14ac:dyDescent="0.25">
      <c r="A519" s="8"/>
      <c r="B519" s="9">
        <v>3313</v>
      </c>
      <c r="C519" s="9">
        <v>2324</v>
      </c>
      <c r="D519" s="9" t="s">
        <v>545</v>
      </c>
      <c r="E519" s="189">
        <v>0</v>
      </c>
      <c r="F519" s="172">
        <v>0</v>
      </c>
      <c r="G519" s="109">
        <v>39.5</v>
      </c>
      <c r="H519" s="108" t="e">
        <f t="shared" si="18"/>
        <v>#DIV/0!</v>
      </c>
    </row>
    <row r="520" spans="1:8" ht="14.1" hidden="1" customHeight="1" x14ac:dyDescent="0.25">
      <c r="A520" s="8"/>
      <c r="B520" s="9">
        <v>3326</v>
      </c>
      <c r="C520" s="9">
        <v>2322</v>
      </c>
      <c r="D520" s="9" t="s">
        <v>547</v>
      </c>
      <c r="E520" s="189"/>
      <c r="F520" s="172"/>
      <c r="G520" s="109"/>
      <c r="H520" s="108" t="e">
        <f t="shared" si="18"/>
        <v>#DIV/0!</v>
      </c>
    </row>
    <row r="521" spans="1:8" ht="14.25" hidden="1" customHeight="1" x14ac:dyDescent="0.25">
      <c r="A521" s="8"/>
      <c r="B521" s="9">
        <v>3326</v>
      </c>
      <c r="C521" s="9">
        <v>2324</v>
      </c>
      <c r="D521" s="9" t="s">
        <v>547</v>
      </c>
      <c r="E521" s="189"/>
      <c r="F521" s="172"/>
      <c r="G521" s="109"/>
      <c r="H521" s="108" t="e">
        <f t="shared" si="18"/>
        <v>#DIV/0!</v>
      </c>
    </row>
    <row r="522" spans="1:8" ht="15.75" hidden="1" customHeight="1" x14ac:dyDescent="0.25">
      <c r="A522" s="8"/>
      <c r="B522" s="9">
        <v>3326</v>
      </c>
      <c r="C522" s="9">
        <v>3122</v>
      </c>
      <c r="D522" s="9" t="s">
        <v>396</v>
      </c>
      <c r="E522" s="189"/>
      <c r="F522" s="172"/>
      <c r="G522" s="109"/>
      <c r="H522" s="108" t="e">
        <f t="shared" si="18"/>
        <v>#DIV/0!</v>
      </c>
    </row>
    <row r="523" spans="1:8" ht="23.25" hidden="1" customHeight="1" x14ac:dyDescent="0.25">
      <c r="A523" s="8"/>
      <c r="B523" s="9">
        <v>3326</v>
      </c>
      <c r="C523" s="9">
        <v>3121</v>
      </c>
      <c r="D523" s="9" t="s">
        <v>305</v>
      </c>
      <c r="E523" s="189"/>
      <c r="F523" s="172"/>
      <c r="G523" s="109"/>
      <c r="H523" s="108" t="e">
        <f t="shared" si="18"/>
        <v>#DIV/0!</v>
      </c>
    </row>
    <row r="524" spans="1:8" x14ac:dyDescent="0.25">
      <c r="A524" s="9"/>
      <c r="B524" s="9">
        <v>3612</v>
      </c>
      <c r="C524" s="9">
        <v>2111</v>
      </c>
      <c r="D524" s="9" t="s">
        <v>218</v>
      </c>
      <c r="E524" s="189">
        <v>2116</v>
      </c>
      <c r="F524" s="172">
        <v>2116</v>
      </c>
      <c r="G524" s="109">
        <v>888.5</v>
      </c>
      <c r="H524" s="108">
        <f t="shared" si="18"/>
        <v>41.98960302457467</v>
      </c>
    </row>
    <row r="525" spans="1:8" x14ac:dyDescent="0.25">
      <c r="A525" s="9"/>
      <c r="B525" s="9">
        <v>3612</v>
      </c>
      <c r="C525" s="9">
        <v>2132</v>
      </c>
      <c r="D525" s="9" t="s">
        <v>219</v>
      </c>
      <c r="E525" s="189">
        <v>5587</v>
      </c>
      <c r="F525" s="172">
        <v>5587</v>
      </c>
      <c r="G525" s="109">
        <v>2437.9</v>
      </c>
      <c r="H525" s="108">
        <f t="shared" si="18"/>
        <v>43.635224628602117</v>
      </c>
    </row>
    <row r="526" spans="1:8" ht="15.6" hidden="1" customHeight="1" x14ac:dyDescent="0.25">
      <c r="A526" s="9"/>
      <c r="B526" s="9">
        <v>3612</v>
      </c>
      <c r="C526" s="9">
        <v>2322</v>
      </c>
      <c r="D526" s="9" t="s">
        <v>27</v>
      </c>
      <c r="E526" s="189"/>
      <c r="F526" s="172"/>
      <c r="G526" s="109"/>
      <c r="H526" s="108" t="e">
        <f t="shared" si="18"/>
        <v>#DIV/0!</v>
      </c>
    </row>
    <row r="527" spans="1:8" x14ac:dyDescent="0.25">
      <c r="A527" s="9"/>
      <c r="B527" s="9">
        <v>3612</v>
      </c>
      <c r="C527" s="9">
        <v>2324</v>
      </c>
      <c r="D527" s="9" t="s">
        <v>548</v>
      </c>
      <c r="E527" s="189">
        <v>250</v>
      </c>
      <c r="F527" s="172">
        <v>250</v>
      </c>
      <c r="G527" s="109">
        <v>184.5</v>
      </c>
      <c r="H527" s="108">
        <f t="shared" si="18"/>
        <v>73.8</v>
      </c>
    </row>
    <row r="528" spans="1:8" ht="23.55" hidden="1" customHeight="1" x14ac:dyDescent="0.25">
      <c r="A528" s="9"/>
      <c r="B528" s="9">
        <v>3612</v>
      </c>
      <c r="C528" s="9">
        <v>2329</v>
      </c>
      <c r="D528" s="9" t="s">
        <v>26</v>
      </c>
      <c r="E528" s="189"/>
      <c r="F528" s="172"/>
      <c r="G528" s="109"/>
      <c r="H528" s="108" t="e">
        <f t="shared" si="18"/>
        <v>#DIV/0!</v>
      </c>
    </row>
    <row r="529" spans="1:8" x14ac:dyDescent="0.25">
      <c r="A529" s="9"/>
      <c r="B529" s="9">
        <v>3612</v>
      </c>
      <c r="C529" s="9">
        <v>3112</v>
      </c>
      <c r="D529" s="9" t="s">
        <v>220</v>
      </c>
      <c r="E529" s="189">
        <v>5400</v>
      </c>
      <c r="F529" s="172">
        <v>5400</v>
      </c>
      <c r="G529" s="109">
        <v>6636</v>
      </c>
      <c r="H529" s="108">
        <f t="shared" si="18"/>
        <v>122.88888888888889</v>
      </c>
    </row>
    <row r="530" spans="1:8" x14ac:dyDescent="0.25">
      <c r="A530" s="9"/>
      <c r="B530" s="9">
        <v>3613</v>
      </c>
      <c r="C530" s="9">
        <v>2111</v>
      </c>
      <c r="D530" s="9" t="s">
        <v>221</v>
      </c>
      <c r="E530" s="189">
        <v>2894</v>
      </c>
      <c r="F530" s="172">
        <v>2894</v>
      </c>
      <c r="G530" s="109">
        <v>1202.4000000000001</v>
      </c>
      <c r="H530" s="108">
        <f t="shared" si="18"/>
        <v>41.548030407740157</v>
      </c>
    </row>
    <row r="531" spans="1:8" x14ac:dyDescent="0.25">
      <c r="A531" s="9"/>
      <c r="B531" s="9">
        <v>3613</v>
      </c>
      <c r="C531" s="9">
        <v>2132</v>
      </c>
      <c r="D531" s="9" t="s">
        <v>222</v>
      </c>
      <c r="E531" s="189">
        <v>6600</v>
      </c>
      <c r="F531" s="172">
        <v>6600</v>
      </c>
      <c r="G531" s="109">
        <v>2756</v>
      </c>
      <c r="H531" s="108">
        <f t="shared" si="18"/>
        <v>41.757575757575758</v>
      </c>
    </row>
    <row r="532" spans="1:8" hidden="1" x14ac:dyDescent="0.25">
      <c r="A532" s="27"/>
      <c r="B532" s="9">
        <v>3613</v>
      </c>
      <c r="C532" s="9">
        <v>2133</v>
      </c>
      <c r="D532" s="9" t="s">
        <v>25</v>
      </c>
      <c r="E532" s="189"/>
      <c r="F532" s="172"/>
      <c r="G532" s="109"/>
      <c r="H532" s="108" t="e">
        <f t="shared" si="18"/>
        <v>#DIV/0!</v>
      </c>
    </row>
    <row r="533" spans="1:8" hidden="1" x14ac:dyDescent="0.25">
      <c r="A533" s="27"/>
      <c r="B533" s="9">
        <v>3613</v>
      </c>
      <c r="C533" s="9">
        <v>2310</v>
      </c>
      <c r="D533" s="9" t="s">
        <v>24</v>
      </c>
      <c r="E533" s="189"/>
      <c r="F533" s="172"/>
      <c r="G533" s="109"/>
      <c r="H533" s="108" t="e">
        <f t="shared" si="18"/>
        <v>#DIV/0!</v>
      </c>
    </row>
    <row r="534" spans="1:8" hidden="1" x14ac:dyDescent="0.25">
      <c r="A534" s="27"/>
      <c r="B534" s="9">
        <v>3613</v>
      </c>
      <c r="C534" s="9">
        <v>2322</v>
      </c>
      <c r="D534" s="9" t="s">
        <v>435</v>
      </c>
      <c r="E534" s="189"/>
      <c r="F534" s="172"/>
      <c r="G534" s="109"/>
      <c r="H534" s="108" t="e">
        <f t="shared" ref="H534:H568" si="19">(G534/F534)*100</f>
        <v>#DIV/0!</v>
      </c>
    </row>
    <row r="535" spans="1:8" x14ac:dyDescent="0.25">
      <c r="A535" s="27"/>
      <c r="B535" s="9">
        <v>3613</v>
      </c>
      <c r="C535" s="9">
        <v>2324</v>
      </c>
      <c r="D535" s="9" t="s">
        <v>549</v>
      </c>
      <c r="E535" s="189">
        <v>500</v>
      </c>
      <c r="F535" s="172">
        <v>500</v>
      </c>
      <c r="G535" s="109">
        <v>718.4</v>
      </c>
      <c r="H535" s="108">
        <f t="shared" si="19"/>
        <v>143.67999999999998</v>
      </c>
    </row>
    <row r="536" spans="1:8" hidden="1" x14ac:dyDescent="0.25">
      <c r="A536" s="27"/>
      <c r="B536" s="9">
        <v>3613</v>
      </c>
      <c r="C536" s="9">
        <v>2322</v>
      </c>
      <c r="D536" s="9" t="s">
        <v>23</v>
      </c>
      <c r="E536" s="189"/>
      <c r="F536" s="172"/>
      <c r="G536" s="109"/>
      <c r="H536" s="108" t="e">
        <f t="shared" si="19"/>
        <v>#DIV/0!</v>
      </c>
    </row>
    <row r="537" spans="1:8" hidden="1" x14ac:dyDescent="0.25">
      <c r="A537" s="27"/>
      <c r="B537" s="9">
        <v>3613</v>
      </c>
      <c r="C537" s="9">
        <v>2324</v>
      </c>
      <c r="D537" s="9" t="s">
        <v>223</v>
      </c>
      <c r="E537" s="189"/>
      <c r="F537" s="172"/>
      <c r="G537" s="109"/>
      <c r="H537" s="108" t="e">
        <f t="shared" si="19"/>
        <v>#DIV/0!</v>
      </c>
    </row>
    <row r="538" spans="1:8" hidden="1" x14ac:dyDescent="0.25">
      <c r="A538" s="27"/>
      <c r="B538" s="9">
        <v>3613</v>
      </c>
      <c r="C538" s="9">
        <v>2132</v>
      </c>
      <c r="D538" s="29"/>
      <c r="E538" s="189"/>
      <c r="F538" s="172"/>
      <c r="G538" s="109"/>
      <c r="H538" s="108" t="e">
        <f t="shared" si="19"/>
        <v>#DIV/0!</v>
      </c>
    </row>
    <row r="539" spans="1:8" x14ac:dyDescent="0.25">
      <c r="A539" s="27"/>
      <c r="B539" s="9">
        <v>3613</v>
      </c>
      <c r="C539" s="9">
        <v>3112</v>
      </c>
      <c r="D539" s="9" t="s">
        <v>224</v>
      </c>
      <c r="E539" s="189">
        <v>500</v>
      </c>
      <c r="F539" s="172">
        <v>500</v>
      </c>
      <c r="G539" s="109">
        <v>0</v>
      </c>
      <c r="H539" s="108">
        <f t="shared" si="19"/>
        <v>0</v>
      </c>
    </row>
    <row r="540" spans="1:8" ht="14.55" hidden="1" customHeight="1" x14ac:dyDescent="0.25">
      <c r="A540" s="9"/>
      <c r="B540" s="9">
        <v>3631</v>
      </c>
      <c r="C540" s="9">
        <v>2132</v>
      </c>
      <c r="D540" s="9" t="s">
        <v>695</v>
      </c>
      <c r="E540" s="189"/>
      <c r="F540" s="172"/>
      <c r="G540" s="109"/>
      <c r="H540" s="108" t="e">
        <f t="shared" si="19"/>
        <v>#DIV/0!</v>
      </c>
    </row>
    <row r="541" spans="1:8" hidden="1" x14ac:dyDescent="0.25">
      <c r="A541" s="27"/>
      <c r="B541" s="9">
        <v>3631</v>
      </c>
      <c r="C541" s="9">
        <v>2133</v>
      </c>
      <c r="D541" s="9" t="s">
        <v>225</v>
      </c>
      <c r="E541" s="189"/>
      <c r="F541" s="172"/>
      <c r="G541" s="109"/>
      <c r="H541" s="108" t="e">
        <f t="shared" si="19"/>
        <v>#DIV/0!</v>
      </c>
    </row>
    <row r="542" spans="1:8" x14ac:dyDescent="0.25">
      <c r="A542" s="27"/>
      <c r="B542" s="9">
        <v>3632</v>
      </c>
      <c r="C542" s="9">
        <v>2111</v>
      </c>
      <c r="D542" s="9" t="s">
        <v>226</v>
      </c>
      <c r="E542" s="189">
        <v>500</v>
      </c>
      <c r="F542" s="172">
        <v>500</v>
      </c>
      <c r="G542" s="109">
        <v>650.70000000000005</v>
      </c>
      <c r="H542" s="108">
        <f t="shared" si="19"/>
        <v>130.14000000000001</v>
      </c>
    </row>
    <row r="543" spans="1:8" x14ac:dyDescent="0.25">
      <c r="A543" s="27"/>
      <c r="B543" s="9">
        <v>3632</v>
      </c>
      <c r="C543" s="9">
        <v>2132</v>
      </c>
      <c r="D543" s="9" t="s">
        <v>227</v>
      </c>
      <c r="E543" s="189">
        <v>420</v>
      </c>
      <c r="F543" s="172">
        <v>420</v>
      </c>
      <c r="G543" s="109">
        <v>345</v>
      </c>
      <c r="H543" s="108">
        <f t="shared" si="19"/>
        <v>82.142857142857139</v>
      </c>
    </row>
    <row r="544" spans="1:8" x14ac:dyDescent="0.25">
      <c r="A544" s="27"/>
      <c r="B544" s="9">
        <v>3632</v>
      </c>
      <c r="C544" s="9">
        <v>2133</v>
      </c>
      <c r="D544" s="9" t="s">
        <v>228</v>
      </c>
      <c r="E544" s="189">
        <v>10</v>
      </c>
      <c r="F544" s="172">
        <v>10</v>
      </c>
      <c r="G544" s="109">
        <v>10</v>
      </c>
      <c r="H544" s="108">
        <f t="shared" si="19"/>
        <v>100</v>
      </c>
    </row>
    <row r="545" spans="1:8" hidden="1" x14ac:dyDescent="0.25">
      <c r="A545" s="27"/>
      <c r="B545" s="9">
        <v>3632</v>
      </c>
      <c r="C545" s="9">
        <v>2324</v>
      </c>
      <c r="D545" s="9" t="s">
        <v>550</v>
      </c>
      <c r="E545" s="189"/>
      <c r="F545" s="172"/>
      <c r="G545" s="109"/>
      <c r="H545" s="108" t="e">
        <f t="shared" si="19"/>
        <v>#DIV/0!</v>
      </c>
    </row>
    <row r="546" spans="1:8" hidden="1" x14ac:dyDescent="0.25">
      <c r="A546" s="27"/>
      <c r="B546" s="9">
        <v>3632</v>
      </c>
      <c r="C546" s="9">
        <v>2329</v>
      </c>
      <c r="D546" s="9" t="s">
        <v>229</v>
      </c>
      <c r="E546" s="189"/>
      <c r="F546" s="172"/>
      <c r="G546" s="109"/>
      <c r="H546" s="108" t="e">
        <f t="shared" si="19"/>
        <v>#DIV/0!</v>
      </c>
    </row>
    <row r="547" spans="1:8" ht="17.25" customHeight="1" x14ac:dyDescent="0.25">
      <c r="A547" s="27"/>
      <c r="B547" s="9">
        <v>3634</v>
      </c>
      <c r="C547" s="9">
        <v>2132</v>
      </c>
      <c r="D547" s="9" t="s">
        <v>22</v>
      </c>
      <c r="E547" s="189">
        <v>3371</v>
      </c>
      <c r="F547" s="172">
        <v>3371</v>
      </c>
      <c r="G547" s="109">
        <v>3284.2</v>
      </c>
      <c r="H547" s="108">
        <f t="shared" si="19"/>
        <v>97.42509641056067</v>
      </c>
    </row>
    <row r="548" spans="1:8" ht="17.25" hidden="1" customHeight="1" x14ac:dyDescent="0.25">
      <c r="A548" s="27"/>
      <c r="B548" s="9">
        <v>3636</v>
      </c>
      <c r="C548" s="9">
        <v>2131</v>
      </c>
      <c r="D548" s="9" t="s">
        <v>21</v>
      </c>
      <c r="E548" s="189"/>
      <c r="F548" s="172"/>
      <c r="G548" s="109"/>
      <c r="H548" s="108" t="e">
        <f t="shared" si="19"/>
        <v>#DIV/0!</v>
      </c>
    </row>
    <row r="549" spans="1:8" ht="16.350000000000001" customHeight="1" x14ac:dyDescent="0.25">
      <c r="A549" s="8"/>
      <c r="B549" s="9">
        <v>3639</v>
      </c>
      <c r="C549" s="9">
        <v>2111</v>
      </c>
      <c r="D549" s="9" t="s">
        <v>764</v>
      </c>
      <c r="E549" s="189">
        <v>0</v>
      </c>
      <c r="F549" s="172">
        <v>0</v>
      </c>
      <c r="G549" s="109">
        <v>10.6</v>
      </c>
      <c r="H549" s="108" t="e">
        <f t="shared" si="19"/>
        <v>#DIV/0!</v>
      </c>
    </row>
    <row r="550" spans="1:8" x14ac:dyDescent="0.25">
      <c r="A550" s="27"/>
      <c r="B550" s="9">
        <v>3639</v>
      </c>
      <c r="C550" s="9">
        <v>2119</v>
      </c>
      <c r="D550" s="9" t="s">
        <v>231</v>
      </c>
      <c r="E550" s="189">
        <v>520</v>
      </c>
      <c r="F550" s="172">
        <v>520</v>
      </c>
      <c r="G550" s="109">
        <v>2070.3000000000002</v>
      </c>
      <c r="H550" s="108">
        <f t="shared" si="19"/>
        <v>398.13461538461542</v>
      </c>
    </row>
    <row r="551" spans="1:8" x14ac:dyDescent="0.25">
      <c r="A551" s="9"/>
      <c r="B551" s="9">
        <v>3639</v>
      </c>
      <c r="C551" s="9">
        <v>2131</v>
      </c>
      <c r="D551" s="9" t="s">
        <v>232</v>
      </c>
      <c r="E551" s="189">
        <v>3250</v>
      </c>
      <c r="F551" s="172">
        <v>3250</v>
      </c>
      <c r="G551" s="109">
        <v>1559.8</v>
      </c>
      <c r="H551" s="108">
        <f t="shared" si="19"/>
        <v>47.993846153846157</v>
      </c>
    </row>
    <row r="552" spans="1:8" hidden="1" x14ac:dyDescent="0.25">
      <c r="A552" s="9"/>
      <c r="B552" s="9">
        <v>3639</v>
      </c>
      <c r="C552" s="9">
        <v>2132</v>
      </c>
      <c r="D552" s="9" t="s">
        <v>233</v>
      </c>
      <c r="E552" s="189"/>
      <c r="F552" s="172"/>
      <c r="G552" s="109"/>
      <c r="H552" s="108" t="e">
        <f t="shared" si="19"/>
        <v>#DIV/0!</v>
      </c>
    </row>
    <row r="553" spans="1:8" ht="15" hidden="1" customHeight="1" x14ac:dyDescent="0.25">
      <c r="A553" s="9"/>
      <c r="B553" s="9">
        <v>3639</v>
      </c>
      <c r="C553" s="9">
        <v>2212</v>
      </c>
      <c r="D553" s="9" t="s">
        <v>234</v>
      </c>
      <c r="E553" s="189"/>
      <c r="F553" s="172"/>
      <c r="G553" s="109"/>
      <c r="H553" s="108" t="e">
        <f t="shared" si="19"/>
        <v>#DIV/0!</v>
      </c>
    </row>
    <row r="554" spans="1:8" x14ac:dyDescent="0.25">
      <c r="A554" s="9"/>
      <c r="B554" s="9">
        <v>3639</v>
      </c>
      <c r="C554" s="9">
        <v>2324</v>
      </c>
      <c r="D554" s="9" t="s">
        <v>546</v>
      </c>
      <c r="E554" s="189">
        <v>0</v>
      </c>
      <c r="F554" s="172">
        <v>0</v>
      </c>
      <c r="G554" s="109">
        <v>68</v>
      </c>
      <c r="H554" s="108" t="e">
        <f t="shared" si="19"/>
        <v>#DIV/0!</v>
      </c>
    </row>
    <row r="555" spans="1:8" hidden="1" x14ac:dyDescent="0.25">
      <c r="A555" s="9"/>
      <c r="B555" s="9">
        <v>3639</v>
      </c>
      <c r="C555" s="9">
        <v>2328</v>
      </c>
      <c r="D555" s="9" t="s">
        <v>20</v>
      </c>
      <c r="E555" s="189"/>
      <c r="F555" s="172"/>
      <c r="G555" s="109"/>
      <c r="H555" s="108" t="e">
        <f t="shared" si="19"/>
        <v>#DIV/0!</v>
      </c>
    </row>
    <row r="556" spans="1:8" ht="15" hidden="1" customHeight="1" x14ac:dyDescent="0.25">
      <c r="A556" s="26"/>
      <c r="B556" s="26">
        <v>3639</v>
      </c>
      <c r="C556" s="26">
        <v>2329</v>
      </c>
      <c r="D556" s="26" t="s">
        <v>19</v>
      </c>
      <c r="E556" s="189"/>
      <c r="F556" s="172"/>
      <c r="G556" s="109"/>
      <c r="H556" s="108" t="e">
        <f t="shared" si="19"/>
        <v>#DIV/0!</v>
      </c>
    </row>
    <row r="557" spans="1:8" ht="15.6" thickBot="1" x14ac:dyDescent="0.3">
      <c r="A557" s="9"/>
      <c r="B557" s="9">
        <v>3639</v>
      </c>
      <c r="C557" s="9">
        <v>3111</v>
      </c>
      <c r="D557" s="9" t="s">
        <v>18</v>
      </c>
      <c r="E557" s="189">
        <v>23735</v>
      </c>
      <c r="F557" s="172">
        <v>23735</v>
      </c>
      <c r="G557" s="109">
        <v>3762.2</v>
      </c>
      <c r="H557" s="108">
        <f t="shared" si="19"/>
        <v>15.850853170423424</v>
      </c>
    </row>
    <row r="558" spans="1:8" ht="15.6" hidden="1" thickBot="1" x14ac:dyDescent="0.3">
      <c r="A558" s="9"/>
      <c r="B558" s="9">
        <v>3639</v>
      </c>
      <c r="C558" s="9">
        <v>3112</v>
      </c>
      <c r="D558" s="9" t="s">
        <v>235</v>
      </c>
      <c r="E558" s="189"/>
      <c r="F558" s="172"/>
      <c r="G558" s="109"/>
      <c r="H558" s="108" t="e">
        <f t="shared" si="19"/>
        <v>#DIV/0!</v>
      </c>
    </row>
    <row r="559" spans="1:8" ht="15.6" hidden="1" thickBot="1" x14ac:dyDescent="0.3">
      <c r="A559" s="9"/>
      <c r="B559" s="9">
        <v>3639</v>
      </c>
      <c r="C559" s="9">
        <v>3113</v>
      </c>
      <c r="D559" s="9" t="s">
        <v>696</v>
      </c>
      <c r="E559" s="189"/>
      <c r="F559" s="172"/>
      <c r="G559" s="109"/>
      <c r="H559" s="108" t="e">
        <f t="shared" si="19"/>
        <v>#DIV/0!</v>
      </c>
    </row>
    <row r="560" spans="1:8" ht="15" hidden="1" customHeight="1" x14ac:dyDescent="0.25">
      <c r="A560" s="26"/>
      <c r="B560" s="26">
        <v>3722</v>
      </c>
      <c r="C560" s="26">
        <v>2324</v>
      </c>
      <c r="D560" s="9" t="s">
        <v>551</v>
      </c>
      <c r="E560" s="189"/>
      <c r="F560" s="172"/>
      <c r="G560" s="109"/>
      <c r="H560" s="108" t="e">
        <f t="shared" si="19"/>
        <v>#DIV/0!</v>
      </c>
    </row>
    <row r="561" spans="1:8" ht="15" hidden="1" customHeight="1" x14ac:dyDescent="0.25">
      <c r="A561" s="26"/>
      <c r="B561" s="26">
        <v>6310</v>
      </c>
      <c r="C561" s="26">
        <v>2141</v>
      </c>
      <c r="D561" s="26" t="s">
        <v>17</v>
      </c>
      <c r="E561" s="189"/>
      <c r="F561" s="172"/>
      <c r="G561" s="109"/>
      <c r="H561" s="108" t="e">
        <f t="shared" si="19"/>
        <v>#DIV/0!</v>
      </c>
    </row>
    <row r="562" spans="1:8" ht="15" hidden="1" customHeight="1" x14ac:dyDescent="0.25">
      <c r="A562" s="38"/>
      <c r="B562" s="37">
        <v>4357</v>
      </c>
      <c r="C562" s="9">
        <v>2324</v>
      </c>
      <c r="D562" s="9" t="s">
        <v>304</v>
      </c>
      <c r="E562" s="189"/>
      <c r="F562" s="172"/>
      <c r="G562" s="109"/>
      <c r="H562" s="108" t="e">
        <f t="shared" si="19"/>
        <v>#DIV/0!</v>
      </c>
    </row>
    <row r="563" spans="1:8" ht="15" hidden="1" customHeight="1" x14ac:dyDescent="0.25">
      <c r="A563" s="26"/>
      <c r="B563" s="26">
        <v>4374</v>
      </c>
      <c r="C563" s="26">
        <v>2322</v>
      </c>
      <c r="D563" s="26" t="s">
        <v>288</v>
      </c>
      <c r="E563" s="189"/>
      <c r="F563" s="172"/>
      <c r="G563" s="109"/>
      <c r="H563" s="108" t="e">
        <f t="shared" si="19"/>
        <v>#DIV/0!</v>
      </c>
    </row>
    <row r="564" spans="1:8" ht="15" hidden="1" customHeight="1" x14ac:dyDescent="0.25">
      <c r="A564" s="26"/>
      <c r="B564" s="26">
        <v>5512</v>
      </c>
      <c r="C564" s="26">
        <v>2324</v>
      </c>
      <c r="D564" s="26" t="s">
        <v>546</v>
      </c>
      <c r="E564" s="189"/>
      <c r="F564" s="172"/>
      <c r="G564" s="109"/>
      <c r="H564" s="108" t="e">
        <f t="shared" si="19"/>
        <v>#DIV/0!</v>
      </c>
    </row>
    <row r="565" spans="1:8" ht="15" hidden="1" customHeight="1" x14ac:dyDescent="0.25">
      <c r="A565" s="26"/>
      <c r="B565" s="26">
        <v>6171</v>
      </c>
      <c r="C565" s="26">
        <v>2324</v>
      </c>
      <c r="D565" s="26" t="s">
        <v>278</v>
      </c>
      <c r="E565" s="189"/>
      <c r="F565" s="172"/>
      <c r="G565" s="109"/>
      <c r="H565" s="108" t="e">
        <f t="shared" si="19"/>
        <v>#DIV/0!</v>
      </c>
    </row>
    <row r="566" spans="1:8" ht="15" hidden="1" customHeight="1" x14ac:dyDescent="0.25">
      <c r="A566" s="26"/>
      <c r="B566" s="26">
        <v>6402</v>
      </c>
      <c r="C566" s="26">
        <v>2229</v>
      </c>
      <c r="D566" s="26" t="s">
        <v>394</v>
      </c>
      <c r="E566" s="189"/>
      <c r="F566" s="172"/>
      <c r="G566" s="109"/>
      <c r="H566" s="108" t="e">
        <f t="shared" si="19"/>
        <v>#DIV/0!</v>
      </c>
    </row>
    <row r="567" spans="1:8" ht="15" hidden="1" customHeight="1" thickBot="1" x14ac:dyDescent="0.3">
      <c r="A567" s="26"/>
      <c r="B567" s="26">
        <v>6409</v>
      </c>
      <c r="C567" s="26">
        <v>2328</v>
      </c>
      <c r="D567" s="26" t="s">
        <v>230</v>
      </c>
      <c r="E567" s="189"/>
      <c r="F567" s="172"/>
      <c r="G567" s="114"/>
      <c r="H567" s="108" t="e">
        <f t="shared" si="19"/>
        <v>#DIV/0!</v>
      </c>
    </row>
    <row r="568" spans="1:8" s="5" customFormat="1" ht="22.8" customHeight="1" thickTop="1" thickBot="1" x14ac:dyDescent="0.35">
      <c r="A568" s="7"/>
      <c r="B568" s="7"/>
      <c r="C568" s="7"/>
      <c r="D568" s="34" t="s">
        <v>16</v>
      </c>
      <c r="E568" s="84">
        <f t="shared" ref="E568:G568" si="20">SUM(E467:E567)</f>
        <v>56520</v>
      </c>
      <c r="F568" s="165">
        <f t="shared" si="20"/>
        <v>56520</v>
      </c>
      <c r="G568" s="179">
        <f t="shared" si="20"/>
        <v>27120.6</v>
      </c>
      <c r="H568" s="108">
        <f t="shared" si="19"/>
        <v>47.984076433121018</v>
      </c>
    </row>
    <row r="569" spans="1:8" ht="15" customHeight="1" x14ac:dyDescent="0.25">
      <c r="A569" s="5"/>
      <c r="B569" s="5"/>
      <c r="C569" s="5"/>
      <c r="D569" s="5"/>
    </row>
    <row r="570" spans="1:8" ht="15" customHeight="1" thickBot="1" x14ac:dyDescent="0.3">
      <c r="A570" s="5"/>
      <c r="B570" s="5"/>
      <c r="C570" s="5"/>
      <c r="D570" s="5"/>
    </row>
    <row r="571" spans="1:8" s="59" customFormat="1" ht="15.6" x14ac:dyDescent="0.3">
      <c r="A571" s="20" t="s">
        <v>14</v>
      </c>
      <c r="B571" s="20" t="s">
        <v>382</v>
      </c>
      <c r="C571" s="20" t="s">
        <v>383</v>
      </c>
      <c r="D571" s="19" t="s">
        <v>12</v>
      </c>
      <c r="E571" s="18" t="s">
        <v>11</v>
      </c>
      <c r="F571" s="18" t="s">
        <v>11</v>
      </c>
      <c r="G571" s="18" t="s">
        <v>0</v>
      </c>
      <c r="H571" s="18" t="s">
        <v>355</v>
      </c>
    </row>
    <row r="572" spans="1:8" s="59" customFormat="1" ht="15.75" customHeight="1" thickBot="1" x14ac:dyDescent="0.35">
      <c r="A572" s="17"/>
      <c r="B572" s="17"/>
      <c r="C572" s="17"/>
      <c r="D572" s="16"/>
      <c r="E572" s="168" t="s">
        <v>10</v>
      </c>
      <c r="F572" s="168" t="s">
        <v>9</v>
      </c>
      <c r="G572" s="190" t="s">
        <v>652</v>
      </c>
      <c r="H572" s="168" t="s">
        <v>339</v>
      </c>
    </row>
    <row r="573" spans="1:8" s="59" customFormat="1" ht="16.2" thickTop="1" x14ac:dyDescent="0.3">
      <c r="A573" s="25"/>
      <c r="B573" s="25"/>
      <c r="C573" s="25"/>
      <c r="D573" s="24"/>
      <c r="E573" s="191"/>
      <c r="F573" s="192"/>
      <c r="G573" s="193"/>
      <c r="H573" s="191"/>
    </row>
    <row r="574" spans="1:8" s="59" customFormat="1" ht="15.6" x14ac:dyDescent="0.3">
      <c r="A574" s="194">
        <v>8888</v>
      </c>
      <c r="B574" s="9">
        <v>6171</v>
      </c>
      <c r="C574" s="9">
        <v>2329</v>
      </c>
      <c r="D574" s="9" t="s">
        <v>356</v>
      </c>
      <c r="E574" s="195"/>
      <c r="F574" s="196"/>
      <c r="G574" s="109"/>
      <c r="H574" s="108" t="e">
        <f t="shared" ref="H574" si="21">(G574/F574)*100</f>
        <v>#DIV/0!</v>
      </c>
    </row>
    <row r="575" spans="1:8" s="59" customFormat="1" x14ac:dyDescent="0.25">
      <c r="A575" s="9"/>
      <c r="B575" s="9"/>
      <c r="C575" s="9"/>
      <c r="D575" s="9" t="s">
        <v>357</v>
      </c>
      <c r="E575" s="197"/>
      <c r="F575" s="196"/>
      <c r="G575" s="109"/>
      <c r="H575" s="197"/>
    </row>
    <row r="576" spans="1:8" s="59" customFormat="1" x14ac:dyDescent="0.25">
      <c r="A576" s="27"/>
      <c r="B576" s="27"/>
      <c r="C576" s="27"/>
      <c r="D576" s="27" t="s">
        <v>358</v>
      </c>
      <c r="E576" s="197"/>
      <c r="F576" s="199"/>
      <c r="G576" s="114"/>
      <c r="H576" s="198"/>
    </row>
    <row r="577" spans="1:8" s="59" customFormat="1" ht="16.2" thickBot="1" x14ac:dyDescent="0.35">
      <c r="A577" s="230">
        <v>9999</v>
      </c>
      <c r="B577" s="27">
        <v>6171</v>
      </c>
      <c r="C577" s="27">
        <v>2329</v>
      </c>
      <c r="D577" s="27" t="s">
        <v>359</v>
      </c>
      <c r="E577" s="231">
        <v>0</v>
      </c>
      <c r="F577" s="199">
        <v>0</v>
      </c>
      <c r="G577" s="114"/>
      <c r="H577" s="108" t="e">
        <f t="shared" ref="H577:H578" si="22">(G577/F577)*100</f>
        <v>#DIV/0!</v>
      </c>
    </row>
    <row r="578" spans="1:8" s="5" customFormat="1" ht="22.8" customHeight="1" thickTop="1" thickBot="1" x14ac:dyDescent="0.35">
      <c r="A578" s="35"/>
      <c r="B578" s="35"/>
      <c r="C578" s="35"/>
      <c r="D578" s="34" t="s">
        <v>360</v>
      </c>
      <c r="E578" s="186">
        <f t="shared" ref="E578:G578" si="23">SUM(E574,E577)</f>
        <v>0</v>
      </c>
      <c r="F578" s="232">
        <f t="shared" si="23"/>
        <v>0</v>
      </c>
      <c r="G578" s="233">
        <f t="shared" si="23"/>
        <v>0</v>
      </c>
      <c r="H578" s="108" t="e">
        <f t="shared" si="22"/>
        <v>#DIV/0!</v>
      </c>
    </row>
    <row r="579" spans="1:8" ht="15" customHeight="1" x14ac:dyDescent="0.3">
      <c r="A579" s="5"/>
      <c r="B579" s="5"/>
      <c r="C579" s="5"/>
      <c r="D579" s="5"/>
      <c r="E579" s="166"/>
      <c r="F579" s="166"/>
    </row>
    <row r="580" spans="1:8" ht="10.5" customHeight="1" thickBot="1" x14ac:dyDescent="0.3">
      <c r="A580" s="5"/>
      <c r="B580" s="5"/>
      <c r="C580" s="5"/>
      <c r="D580" s="5"/>
    </row>
    <row r="581" spans="1:8" ht="15.6" x14ac:dyDescent="0.3">
      <c r="A581" s="20" t="s">
        <v>14</v>
      </c>
      <c r="B581" s="20" t="s">
        <v>382</v>
      </c>
      <c r="C581" s="20" t="s">
        <v>383</v>
      </c>
      <c r="D581" s="19" t="s">
        <v>12</v>
      </c>
      <c r="E581" s="18" t="s">
        <v>11</v>
      </c>
      <c r="F581" s="18" t="s">
        <v>11</v>
      </c>
      <c r="G581" s="18" t="s">
        <v>0</v>
      </c>
      <c r="H581" s="110" t="s">
        <v>330</v>
      </c>
    </row>
    <row r="582" spans="1:8" s="44" customFormat="1" ht="15" customHeight="1" thickBot="1" x14ac:dyDescent="0.35">
      <c r="A582" s="17"/>
      <c r="B582" s="17"/>
      <c r="C582" s="17"/>
      <c r="D582" s="16"/>
      <c r="E582" s="168" t="s">
        <v>10</v>
      </c>
      <c r="F582" s="168" t="s">
        <v>9</v>
      </c>
      <c r="G582" s="190" t="s">
        <v>721</v>
      </c>
      <c r="H582" s="116" t="s">
        <v>331</v>
      </c>
    </row>
    <row r="583" spans="1:8" s="214" customFormat="1" ht="30.75" customHeight="1" thickTop="1" thickBot="1" x14ac:dyDescent="0.35">
      <c r="A583" s="210"/>
      <c r="B583" s="211"/>
      <c r="C583" s="212"/>
      <c r="D583" s="209" t="s">
        <v>15</v>
      </c>
      <c r="E583" s="213">
        <f>SUM(E53,E81,E159,E206,E242,E287,E329,E459,E568,E578)</f>
        <v>1081747</v>
      </c>
      <c r="F583" s="213">
        <f>SUM(F53,F81,F159,F206,F242,F287,F329,F459,F568,F578)</f>
        <v>1103225.6000000001</v>
      </c>
      <c r="G583" s="213">
        <f t="shared" ref="G583" si="24">SUM(G53,G81,G159,G206,G242,G287,G329,G459,G568,G578)</f>
        <v>421654.3</v>
      </c>
      <c r="H583" s="108">
        <f t="shared" ref="H583" si="25">(G583/F583)*100</f>
        <v>38.220133760492864</v>
      </c>
    </row>
    <row r="584" spans="1:8" ht="12" customHeight="1" x14ac:dyDescent="0.3">
      <c r="A584" s="6"/>
      <c r="B584" s="23"/>
      <c r="C584" s="22"/>
      <c r="D584" s="21"/>
      <c r="E584" s="174"/>
      <c r="F584" s="174"/>
    </row>
    <row r="585" spans="1:8" ht="15" hidden="1" customHeight="1" x14ac:dyDescent="0.3">
      <c r="A585" s="6"/>
      <c r="B585" s="23"/>
      <c r="C585" s="22"/>
      <c r="D585" s="21"/>
      <c r="E585" s="174"/>
      <c r="F585" s="174"/>
    </row>
    <row r="586" spans="1:8" ht="12.75" hidden="1" customHeight="1" x14ac:dyDescent="0.3">
      <c r="A586" s="6"/>
      <c r="B586" s="23"/>
      <c r="C586" s="22"/>
      <c r="D586" s="21"/>
      <c r="E586" s="174"/>
      <c r="F586" s="174"/>
    </row>
    <row r="587" spans="1:8" ht="12.75" hidden="1" customHeight="1" x14ac:dyDescent="0.3">
      <c r="A587" s="6"/>
      <c r="B587" s="23"/>
      <c r="C587" s="22"/>
      <c r="D587" s="21"/>
      <c r="E587" s="174"/>
      <c r="F587" s="174"/>
    </row>
    <row r="588" spans="1:8" ht="12.75" hidden="1" customHeight="1" x14ac:dyDescent="0.3">
      <c r="A588" s="6"/>
      <c r="B588" s="23"/>
      <c r="C588" s="22"/>
      <c r="D588" s="21"/>
      <c r="E588" s="174"/>
      <c r="F588" s="174"/>
    </row>
    <row r="589" spans="1:8" ht="12.75" hidden="1" customHeight="1" x14ac:dyDescent="0.3">
      <c r="A589" s="6"/>
      <c r="B589" s="23"/>
      <c r="C589" s="22"/>
      <c r="D589" s="21"/>
      <c r="E589" s="174"/>
      <c r="F589" s="174"/>
    </row>
    <row r="590" spans="1:8" ht="12.75" hidden="1" customHeight="1" x14ac:dyDescent="0.3">
      <c r="A590" s="6"/>
      <c r="B590" s="23"/>
      <c r="C590" s="22"/>
      <c r="D590" s="21"/>
      <c r="E590" s="174"/>
      <c r="F590" s="174"/>
    </row>
    <row r="591" spans="1:8" ht="12.75" hidden="1" customHeight="1" x14ac:dyDescent="0.3">
      <c r="A591" s="6"/>
      <c r="B591" s="23"/>
      <c r="C591" s="22"/>
      <c r="D591" s="21"/>
      <c r="E591" s="174"/>
      <c r="F591" s="174"/>
    </row>
    <row r="592" spans="1:8" ht="15" hidden="1" customHeight="1" x14ac:dyDescent="0.3">
      <c r="A592" s="6"/>
      <c r="B592" s="23"/>
      <c r="C592" s="22"/>
      <c r="D592" s="21"/>
      <c r="E592" s="174"/>
      <c r="F592" s="174"/>
    </row>
    <row r="593" spans="1:8" ht="11.25" customHeight="1" thickBot="1" x14ac:dyDescent="0.35">
      <c r="A593" s="6"/>
      <c r="B593" s="23"/>
      <c r="C593" s="22"/>
      <c r="D593" s="21"/>
      <c r="E593" s="174"/>
      <c r="F593" s="174"/>
    </row>
    <row r="594" spans="1:8" ht="15.6" x14ac:dyDescent="0.3">
      <c r="A594" s="20" t="s">
        <v>14</v>
      </c>
      <c r="B594" s="20" t="s">
        <v>382</v>
      </c>
      <c r="C594" s="20" t="s">
        <v>383</v>
      </c>
      <c r="D594" s="19" t="s">
        <v>12</v>
      </c>
      <c r="E594" s="18" t="s">
        <v>11</v>
      </c>
      <c r="F594" s="18" t="s">
        <v>11</v>
      </c>
      <c r="G594" s="18" t="s">
        <v>0</v>
      </c>
      <c r="H594" s="110" t="s">
        <v>330</v>
      </c>
    </row>
    <row r="595" spans="1:8" s="44" customFormat="1" ht="15" customHeight="1" thickBot="1" x14ac:dyDescent="0.35">
      <c r="A595" s="17"/>
      <c r="B595" s="17"/>
      <c r="C595" s="17"/>
      <c r="D595" s="16"/>
      <c r="E595" s="168" t="s">
        <v>10</v>
      </c>
      <c r="F595" s="168" t="s">
        <v>9</v>
      </c>
      <c r="G595" s="190" t="s">
        <v>721</v>
      </c>
      <c r="H595" s="116" t="s">
        <v>331</v>
      </c>
    </row>
    <row r="596" spans="1:8" ht="16.5" customHeight="1" thickTop="1" x14ac:dyDescent="0.3">
      <c r="A596" s="15">
        <v>110</v>
      </c>
      <c r="B596" s="15"/>
      <c r="C596" s="15"/>
      <c r="D596" s="14" t="s">
        <v>8</v>
      </c>
      <c r="E596" s="159"/>
      <c r="F596" s="160"/>
      <c r="G596" s="181"/>
      <c r="H596" s="123"/>
    </row>
    <row r="597" spans="1:8" ht="14.25" customHeight="1" x14ac:dyDescent="0.3">
      <c r="A597" s="13"/>
      <c r="B597" s="13"/>
      <c r="C597" s="13"/>
      <c r="D597" s="6"/>
      <c r="E597" s="159"/>
      <c r="F597" s="161"/>
      <c r="G597" s="178"/>
      <c r="H597" s="112"/>
    </row>
    <row r="598" spans="1:8" ht="15" customHeight="1" x14ac:dyDescent="0.25">
      <c r="A598" s="9"/>
      <c r="B598" s="9"/>
      <c r="C598" s="9">
        <v>8115</v>
      </c>
      <c r="D598" s="8" t="s">
        <v>7</v>
      </c>
      <c r="E598" s="51">
        <v>25335</v>
      </c>
      <c r="F598" s="162">
        <v>85123.9</v>
      </c>
      <c r="G598" s="109">
        <v>128536.6</v>
      </c>
      <c r="H598" s="108">
        <f t="shared" ref="H598:H606" si="26">(G598/F598)*100</f>
        <v>150.99942554323758</v>
      </c>
    </row>
    <row r="599" spans="1:8" ht="16.350000000000001" customHeight="1" x14ac:dyDescent="0.25">
      <c r="A599" s="9"/>
      <c r="B599" s="9"/>
      <c r="C599" s="9">
        <v>8117</v>
      </c>
      <c r="D599" s="8" t="s">
        <v>578</v>
      </c>
      <c r="E599" s="51">
        <v>0</v>
      </c>
      <c r="F599" s="162">
        <v>90000</v>
      </c>
      <c r="G599" s="109">
        <v>30000</v>
      </c>
      <c r="H599" s="108">
        <f t="shared" si="26"/>
        <v>33.333333333333329</v>
      </c>
    </row>
    <row r="600" spans="1:8" ht="15" customHeight="1" x14ac:dyDescent="0.25">
      <c r="A600" s="9"/>
      <c r="B600" s="9"/>
      <c r="C600" s="9">
        <v>8118</v>
      </c>
      <c r="D600" s="12" t="s">
        <v>353</v>
      </c>
      <c r="E600" s="51">
        <v>0</v>
      </c>
      <c r="F600" s="162">
        <v>-90000</v>
      </c>
      <c r="G600" s="109">
        <v>-120000</v>
      </c>
      <c r="H600" s="108">
        <f t="shared" si="26"/>
        <v>133.33333333333331</v>
      </c>
    </row>
    <row r="601" spans="1:8" ht="14.85" customHeight="1" x14ac:dyDescent="0.25">
      <c r="A601" s="9"/>
      <c r="B601" s="9"/>
      <c r="C601" s="9">
        <v>8123</v>
      </c>
      <c r="D601" s="12" t="s">
        <v>6</v>
      </c>
      <c r="E601" s="51">
        <v>271734</v>
      </c>
      <c r="F601" s="162">
        <v>378334</v>
      </c>
      <c r="G601" s="109">
        <v>57786.400000000001</v>
      </c>
      <c r="H601" s="108">
        <f t="shared" si="26"/>
        <v>15.273911411609847</v>
      </c>
    </row>
    <row r="602" spans="1:8" ht="15" customHeight="1" x14ac:dyDescent="0.25">
      <c r="A602" s="9"/>
      <c r="B602" s="9"/>
      <c r="C602" s="9">
        <v>8124</v>
      </c>
      <c r="D602" s="8" t="s">
        <v>5</v>
      </c>
      <c r="E602" s="51">
        <v>-28558</v>
      </c>
      <c r="F602" s="162">
        <v>-28558</v>
      </c>
      <c r="G602" s="109">
        <v>-5000</v>
      </c>
      <c r="H602" s="108">
        <f t="shared" si="26"/>
        <v>17.508228867567759</v>
      </c>
    </row>
    <row r="603" spans="1:8" ht="17.25" hidden="1" customHeight="1" x14ac:dyDescent="0.25">
      <c r="A603" s="11"/>
      <c r="B603" s="11"/>
      <c r="C603" s="11">
        <v>8902</v>
      </c>
      <c r="D603" s="10" t="s">
        <v>4</v>
      </c>
      <c r="E603" s="133"/>
      <c r="F603" s="163"/>
      <c r="G603" s="109"/>
      <c r="H603" s="108" t="e">
        <f t="shared" si="26"/>
        <v>#DIV/0!</v>
      </c>
    </row>
    <row r="604" spans="1:8" ht="18.75" hidden="1" customHeight="1" x14ac:dyDescent="0.25">
      <c r="A604" s="9"/>
      <c r="B604" s="9"/>
      <c r="C604" s="9">
        <v>8905</v>
      </c>
      <c r="D604" s="8" t="s">
        <v>3</v>
      </c>
      <c r="E604" s="51"/>
      <c r="F604" s="162"/>
      <c r="G604" s="109"/>
      <c r="H604" s="108" t="e">
        <f t="shared" si="26"/>
        <v>#DIV/0!</v>
      </c>
    </row>
    <row r="605" spans="1:8" ht="20.100000000000001" customHeight="1" thickBot="1" x14ac:dyDescent="0.3">
      <c r="A605" s="27"/>
      <c r="B605" s="27"/>
      <c r="C605" s="27">
        <v>8901</v>
      </c>
      <c r="D605" s="12" t="s">
        <v>2</v>
      </c>
      <c r="E605" s="52">
        <v>0</v>
      </c>
      <c r="F605" s="164">
        <v>0</v>
      </c>
      <c r="G605" s="260">
        <v>-93.3</v>
      </c>
      <c r="H605" s="108" t="e">
        <f t="shared" si="26"/>
        <v>#DIV/0!</v>
      </c>
    </row>
    <row r="606" spans="1:8" s="5" customFormat="1" ht="22.8" customHeight="1" thickTop="1" thickBot="1" x14ac:dyDescent="0.35">
      <c r="A606" s="35"/>
      <c r="B606" s="35"/>
      <c r="C606" s="35"/>
      <c r="D606" s="124" t="s">
        <v>1</v>
      </c>
      <c r="E606" s="84">
        <f t="shared" ref="E606:G606" si="27">SUM(E598:E605)</f>
        <v>268511</v>
      </c>
      <c r="F606" s="165">
        <f t="shared" si="27"/>
        <v>434899.9</v>
      </c>
      <c r="G606" s="179">
        <f t="shared" si="27"/>
        <v>91229.7</v>
      </c>
      <c r="H606" s="108">
        <f t="shared" si="26"/>
        <v>20.977171988312712</v>
      </c>
    </row>
    <row r="607" spans="1:8" s="5" customFormat="1" ht="22.8" customHeight="1" x14ac:dyDescent="0.3">
      <c r="D607" s="6"/>
      <c r="E607" s="92"/>
      <c r="F607" s="92"/>
      <c r="G607" s="183"/>
    </row>
    <row r="608" spans="1:8" ht="15" customHeight="1" x14ac:dyDescent="0.3">
      <c r="A608" s="5"/>
      <c r="B608" s="5"/>
      <c r="C608" s="5"/>
      <c r="D608" s="6"/>
      <c r="E608" s="92"/>
      <c r="F608" s="92"/>
    </row>
    <row r="609" spans="1:6" x14ac:dyDescent="0.25">
      <c r="A609" s="5"/>
      <c r="B609" s="5"/>
      <c r="C609" s="5"/>
      <c r="D609" s="5"/>
    </row>
    <row r="610" spans="1:6" x14ac:dyDescent="0.25">
      <c r="A610" s="5"/>
      <c r="B610" s="5"/>
      <c r="C610" s="5"/>
      <c r="D610" s="5"/>
    </row>
    <row r="611" spans="1:6" hidden="1" x14ac:dyDescent="0.25">
      <c r="A611" s="2"/>
      <c r="B611" s="2"/>
      <c r="C611" s="2"/>
      <c r="D611" s="2"/>
    </row>
    <row r="612" spans="1:6" x14ac:dyDescent="0.25">
      <c r="A612" s="2"/>
      <c r="B612" s="2"/>
      <c r="C612" s="2"/>
      <c r="D612" s="4"/>
    </row>
    <row r="613" spans="1:6" hidden="1" x14ac:dyDescent="0.25">
      <c r="A613" s="2"/>
      <c r="B613" s="2"/>
      <c r="C613" s="2"/>
      <c r="D613" s="4"/>
    </row>
    <row r="614" spans="1:6" hidden="1" x14ac:dyDescent="0.25">
      <c r="A614" s="2"/>
      <c r="B614" s="2"/>
      <c r="C614" s="2"/>
      <c r="D614" s="2"/>
      <c r="E614" s="175"/>
      <c r="F614" s="175"/>
    </row>
    <row r="615" spans="1:6" hidden="1" x14ac:dyDescent="0.25">
      <c r="A615" s="2"/>
      <c r="B615" s="2"/>
      <c r="C615" s="2"/>
      <c r="D615" s="2"/>
    </row>
    <row r="616" spans="1:6" hidden="1" x14ac:dyDescent="0.25">
      <c r="A616" s="2"/>
      <c r="B616" s="2"/>
      <c r="C616" s="2"/>
      <c r="D616" s="2"/>
    </row>
    <row r="617" spans="1:6" hidden="1" x14ac:dyDescent="0.25">
      <c r="A617" s="2"/>
      <c r="B617" s="2"/>
      <c r="C617" s="2"/>
      <c r="D617" s="2"/>
    </row>
    <row r="618" spans="1:6" hidden="1" x14ac:dyDescent="0.25">
      <c r="A618" s="2"/>
      <c r="B618" s="2"/>
      <c r="C618" s="2"/>
      <c r="D618" s="2"/>
    </row>
    <row r="619" spans="1:6" hidden="1" x14ac:dyDescent="0.25">
      <c r="A619" s="2"/>
      <c r="B619" s="2"/>
      <c r="C619" s="2"/>
      <c r="D619" s="2"/>
    </row>
    <row r="620" spans="1:6" hidden="1" x14ac:dyDescent="0.25">
      <c r="A620" s="2"/>
      <c r="B620" s="2"/>
      <c r="C620" s="2"/>
      <c r="D620" s="2"/>
    </row>
    <row r="621" spans="1:6" ht="15.6" hidden="1" x14ac:dyDescent="0.3">
      <c r="A621" s="2"/>
      <c r="B621" s="2"/>
      <c r="C621" s="2"/>
      <c r="D621" s="3"/>
      <c r="E621" s="92"/>
      <c r="F621" s="92"/>
    </row>
    <row r="622" spans="1:6" hidden="1" x14ac:dyDescent="0.25">
      <c r="A622" s="2"/>
      <c r="B622" s="2"/>
      <c r="C622" s="2"/>
      <c r="D622" s="2"/>
    </row>
    <row r="623" spans="1:6" hidden="1" x14ac:dyDescent="0.25">
      <c r="A623" s="2"/>
      <c r="B623" s="2"/>
      <c r="C623" s="2"/>
      <c r="D623" s="2"/>
    </row>
    <row r="624" spans="1:6" x14ac:dyDescent="0.25">
      <c r="A624" s="2"/>
      <c r="B624" s="2"/>
      <c r="C624" s="2"/>
      <c r="D624" s="2"/>
    </row>
    <row r="625" spans="1:6" x14ac:dyDescent="0.25">
      <c r="A625" s="2"/>
      <c r="B625" s="2"/>
      <c r="C625" s="2"/>
      <c r="D625" s="58"/>
    </row>
    <row r="626" spans="1:6" ht="15.6" hidden="1" x14ac:dyDescent="0.3">
      <c r="A626" s="2"/>
      <c r="B626" s="2"/>
      <c r="C626" s="2"/>
      <c r="D626" s="2"/>
      <c r="E626" s="92"/>
      <c r="F626" s="92"/>
    </row>
    <row r="627" spans="1:6" hidden="1" x14ac:dyDescent="0.25">
      <c r="A627" s="2"/>
      <c r="B627" s="2"/>
      <c r="C627" s="2"/>
      <c r="D627" s="2"/>
    </row>
    <row r="628" spans="1:6" hidden="1" x14ac:dyDescent="0.25">
      <c r="A628" s="2"/>
      <c r="B628" s="2"/>
      <c r="C628" s="2"/>
      <c r="D628" s="2"/>
    </row>
    <row r="629" spans="1:6" hidden="1" x14ac:dyDescent="0.25">
      <c r="A629" s="2"/>
      <c r="B629" s="2"/>
      <c r="C629" s="2"/>
      <c r="D629" s="2"/>
    </row>
    <row r="630" spans="1:6" hidden="1" x14ac:dyDescent="0.25">
      <c r="A630" s="2"/>
      <c r="B630" s="2"/>
      <c r="C630" s="2"/>
      <c r="D630" s="2"/>
      <c r="E630" s="176"/>
      <c r="F630" s="176"/>
    </row>
    <row r="631" spans="1:6" hidden="1" x14ac:dyDescent="0.25">
      <c r="A631" s="2"/>
      <c r="B631" s="2"/>
      <c r="C631" s="2"/>
      <c r="D631" s="2"/>
      <c r="E631" s="176"/>
      <c r="F631" s="176"/>
    </row>
    <row r="632" spans="1:6" hidden="1" x14ac:dyDescent="0.25">
      <c r="A632" s="2"/>
      <c r="B632" s="2"/>
      <c r="C632" s="2"/>
      <c r="D632" s="2"/>
      <c r="E632" s="176"/>
      <c r="F632" s="176"/>
    </row>
    <row r="633" spans="1:6" hidden="1" x14ac:dyDescent="0.25">
      <c r="A633" s="2"/>
      <c r="B633" s="2"/>
      <c r="C633" s="2"/>
      <c r="D633" s="2"/>
      <c r="E633" s="176"/>
      <c r="F633" s="176"/>
    </row>
    <row r="634" spans="1:6" hidden="1" x14ac:dyDescent="0.25">
      <c r="A634" s="2"/>
      <c r="B634" s="2"/>
      <c r="C634" s="2"/>
      <c r="D634" s="2"/>
      <c r="E634" s="176"/>
      <c r="F634" s="176"/>
    </row>
    <row r="635" spans="1:6" hidden="1" x14ac:dyDescent="0.25">
      <c r="A635" s="2"/>
      <c r="B635" s="2"/>
      <c r="C635" s="2"/>
      <c r="D635" s="2"/>
      <c r="E635" s="176"/>
      <c r="F635" s="176"/>
    </row>
    <row r="636" spans="1:6" hidden="1" x14ac:dyDescent="0.25">
      <c r="A636" s="2"/>
      <c r="B636" s="2"/>
      <c r="C636" s="2"/>
      <c r="D636" s="2"/>
      <c r="E636" s="176"/>
      <c r="F636" s="176"/>
    </row>
    <row r="637" spans="1:6" hidden="1" x14ac:dyDescent="0.25">
      <c r="A637" s="2"/>
      <c r="B637" s="2"/>
      <c r="C637" s="2"/>
      <c r="D637" s="2"/>
      <c r="E637" s="176"/>
      <c r="F637" s="176"/>
    </row>
    <row r="638" spans="1:6" hidden="1" x14ac:dyDescent="0.25">
      <c r="A638" s="2"/>
      <c r="B638" s="2"/>
      <c r="C638" s="2"/>
      <c r="D638" s="2"/>
      <c r="E638" s="176"/>
      <c r="F638" s="176"/>
    </row>
    <row r="639" spans="1:6" hidden="1" x14ac:dyDescent="0.25">
      <c r="A639" s="2"/>
      <c r="B639" s="2"/>
      <c r="C639" s="2"/>
      <c r="D639" s="2"/>
      <c r="E639" s="176"/>
      <c r="F639" s="176"/>
    </row>
    <row r="640" spans="1:6" hidden="1" x14ac:dyDescent="0.25">
      <c r="A640" s="2"/>
      <c r="B640" s="2"/>
      <c r="C640" s="2"/>
      <c r="D640" s="2"/>
      <c r="E640" s="176"/>
      <c r="F640" s="176"/>
    </row>
    <row r="641" spans="1:6" hidden="1" x14ac:dyDescent="0.25">
      <c r="A641" s="2"/>
      <c r="B641" s="2"/>
      <c r="C641" s="2"/>
      <c r="D641" s="2"/>
      <c r="E641" s="176"/>
      <c r="F641" s="176"/>
    </row>
    <row r="642" spans="1:6" x14ac:dyDescent="0.25">
      <c r="A642" s="2"/>
      <c r="B642" s="2"/>
      <c r="C642" s="2"/>
      <c r="D642" s="2"/>
      <c r="E642" s="176"/>
      <c r="F642" s="176"/>
    </row>
    <row r="643" spans="1:6" x14ac:dyDescent="0.25">
      <c r="A643" s="2"/>
      <c r="B643" s="2"/>
      <c r="C643" s="2"/>
      <c r="D643" s="2"/>
      <c r="E643" s="176"/>
      <c r="F643" s="176"/>
    </row>
    <row r="644" spans="1:6" x14ac:dyDescent="0.25">
      <c r="A644" s="2"/>
      <c r="B644" s="2"/>
      <c r="C644" s="2"/>
      <c r="D644" s="2"/>
      <c r="E644" s="176"/>
      <c r="F644" s="176"/>
    </row>
    <row r="645" spans="1:6" x14ac:dyDescent="0.25">
      <c r="A645" s="2"/>
      <c r="B645" s="2"/>
      <c r="C645" s="2"/>
      <c r="D645" s="2"/>
      <c r="E645" s="176"/>
      <c r="F645" s="176"/>
    </row>
    <row r="646" spans="1:6" x14ac:dyDescent="0.25">
      <c r="A646" s="2"/>
      <c r="B646" s="2"/>
      <c r="C646" s="2"/>
      <c r="D646" s="2"/>
    </row>
    <row r="647" spans="1:6" x14ac:dyDescent="0.25">
      <c r="A647" s="2"/>
      <c r="B647" s="2"/>
      <c r="C647" s="2"/>
      <c r="D647" s="2"/>
    </row>
    <row r="648" spans="1:6" x14ac:dyDescent="0.25">
      <c r="A648" s="2"/>
      <c r="B648" s="2"/>
      <c r="C648" s="2"/>
      <c r="D648" s="2"/>
    </row>
    <row r="649" spans="1:6" x14ac:dyDescent="0.25">
      <c r="A649" s="2"/>
      <c r="B649" s="2"/>
      <c r="C649" s="2"/>
      <c r="D649" s="2"/>
    </row>
    <row r="650" spans="1:6" x14ac:dyDescent="0.25">
      <c r="A650" s="2"/>
      <c r="B650" s="2"/>
      <c r="C650" s="2"/>
      <c r="D650" s="2"/>
    </row>
    <row r="651" spans="1:6" x14ac:dyDescent="0.25">
      <c r="A651" s="2"/>
      <c r="B651" s="2"/>
      <c r="C651" s="2"/>
      <c r="D651" s="2"/>
    </row>
    <row r="652" spans="1:6" ht="15.6" x14ac:dyDescent="0.3">
      <c r="A652" s="2"/>
      <c r="B652" s="2"/>
      <c r="C652" s="2"/>
      <c r="D652" s="2"/>
      <c r="E652" s="92"/>
      <c r="F652" s="92"/>
    </row>
    <row r="653" spans="1:6" x14ac:dyDescent="0.25">
      <c r="A653" s="2"/>
      <c r="B653" s="2"/>
      <c r="C653" s="2"/>
      <c r="D653" s="2"/>
    </row>
    <row r="654" spans="1:6" x14ac:dyDescent="0.25">
      <c r="A654" s="2"/>
      <c r="B654" s="2"/>
      <c r="C654" s="2"/>
      <c r="D654" s="2"/>
    </row>
    <row r="655" spans="1:6" x14ac:dyDescent="0.25">
      <c r="A655" s="2"/>
      <c r="B655" s="2"/>
      <c r="C655" s="2"/>
      <c r="D655" s="2"/>
    </row>
    <row r="656" spans="1:6" x14ac:dyDescent="0.25">
      <c r="A656" s="2"/>
      <c r="B656" s="2"/>
      <c r="C656" s="2"/>
      <c r="D656" s="2"/>
    </row>
    <row r="657" spans="1:6" x14ac:dyDescent="0.25">
      <c r="A657" s="2"/>
      <c r="B657" s="2"/>
      <c r="C657" s="2"/>
      <c r="D657" s="2"/>
    </row>
    <row r="658" spans="1:6" x14ac:dyDescent="0.25">
      <c r="A658" s="2"/>
      <c r="B658" s="2"/>
      <c r="C658" s="2"/>
      <c r="D658" s="2"/>
    </row>
    <row r="659" spans="1:6" x14ac:dyDescent="0.25">
      <c r="A659" s="2"/>
      <c r="B659" s="2"/>
      <c r="C659" s="2"/>
      <c r="D659" s="2"/>
    </row>
    <row r="660" spans="1:6" x14ac:dyDescent="0.25">
      <c r="A660" s="2"/>
      <c r="B660" s="2"/>
      <c r="C660" s="2"/>
      <c r="D660" s="2"/>
    </row>
    <row r="661" spans="1:6" x14ac:dyDescent="0.25">
      <c r="A661" s="2"/>
      <c r="B661" s="2"/>
      <c r="C661" s="2"/>
      <c r="D661" s="2"/>
    </row>
    <row r="662" spans="1:6" x14ac:dyDescent="0.25">
      <c r="A662" s="2"/>
      <c r="B662" s="2"/>
      <c r="C662" s="2"/>
      <c r="D662" s="2"/>
    </row>
    <row r="663" spans="1:6" x14ac:dyDescent="0.25">
      <c r="A663" s="2"/>
      <c r="B663" s="2"/>
      <c r="C663" s="2"/>
      <c r="D663" s="2"/>
    </row>
    <row r="664" spans="1:6" x14ac:dyDescent="0.25">
      <c r="A664" s="2"/>
      <c r="B664" s="2"/>
      <c r="C664" s="2"/>
      <c r="D664" s="2"/>
    </row>
    <row r="665" spans="1:6" ht="15.6" x14ac:dyDescent="0.3">
      <c r="A665" s="2"/>
      <c r="B665" s="2"/>
      <c r="C665" s="2"/>
      <c r="D665" s="2"/>
      <c r="E665" s="92"/>
      <c r="F665" s="92"/>
    </row>
    <row r="666" spans="1:6" x14ac:dyDescent="0.25">
      <c r="A666" s="2"/>
      <c r="B666" s="2"/>
      <c r="C666" s="2"/>
      <c r="D666" s="2"/>
    </row>
    <row r="667" spans="1:6" x14ac:dyDescent="0.25">
      <c r="A667" s="2"/>
      <c r="B667" s="2"/>
      <c r="C667" s="2"/>
      <c r="D667" s="2"/>
    </row>
    <row r="668" spans="1:6" x14ac:dyDescent="0.25">
      <c r="A668" s="2"/>
      <c r="B668" s="2"/>
      <c r="C668" s="2"/>
      <c r="D668" s="2"/>
    </row>
    <row r="669" spans="1:6" x14ac:dyDescent="0.25">
      <c r="A669" s="2"/>
      <c r="B669" s="2"/>
      <c r="C669" s="2"/>
      <c r="D669" s="2"/>
    </row>
    <row r="670" spans="1:6" x14ac:dyDescent="0.25">
      <c r="A670" s="2"/>
      <c r="B670" s="2"/>
      <c r="C670" s="2"/>
      <c r="D670" s="2"/>
    </row>
    <row r="671" spans="1:6" x14ac:dyDescent="0.25">
      <c r="A671" s="2"/>
      <c r="B671" s="2"/>
      <c r="C671" s="2"/>
      <c r="D671" s="2"/>
    </row>
    <row r="672" spans="1:6" x14ac:dyDescent="0.25">
      <c r="A672" s="2"/>
      <c r="B672" s="2"/>
      <c r="C672" s="2"/>
      <c r="D672" s="2"/>
    </row>
    <row r="673" spans="1:6" x14ac:dyDescent="0.25">
      <c r="A673" s="2"/>
      <c r="B673" s="2"/>
      <c r="C673" s="2"/>
      <c r="D673" s="2"/>
    </row>
    <row r="674" spans="1:6" x14ac:dyDescent="0.25">
      <c r="A674" s="2"/>
      <c r="B674" s="2"/>
      <c r="C674" s="2"/>
      <c r="D674" s="2"/>
    </row>
    <row r="675" spans="1:6" x14ac:dyDescent="0.25">
      <c r="A675" s="2"/>
      <c r="B675" s="2"/>
      <c r="C675" s="2"/>
      <c r="D675" s="2"/>
    </row>
    <row r="676" spans="1:6" x14ac:dyDescent="0.25">
      <c r="A676" s="2"/>
      <c r="B676" s="2"/>
      <c r="C676" s="2"/>
      <c r="D676" s="2"/>
    </row>
    <row r="677" spans="1:6" x14ac:dyDescent="0.25">
      <c r="A677" s="2"/>
      <c r="B677" s="2"/>
      <c r="C677" s="2"/>
      <c r="D677" s="2"/>
    </row>
    <row r="678" spans="1:6" x14ac:dyDescent="0.25">
      <c r="A678" s="2"/>
      <c r="B678" s="2"/>
      <c r="C678" s="2"/>
      <c r="D678" s="2"/>
      <c r="E678" s="176"/>
      <c r="F678" s="176"/>
    </row>
  </sheetData>
  <sortState xmlns:xlrd2="http://schemas.microsoft.com/office/spreadsheetml/2017/richdata2" ref="A86:K128">
    <sortCondition ref="A86"/>
  </sortState>
  <dataConsolidate/>
  <mergeCells count="3">
    <mergeCell ref="A1:C1"/>
    <mergeCell ref="B299:D299"/>
    <mergeCell ref="A3:D3"/>
  </mergeCells>
  <pageMargins left="0.19685039370078741" right="0.19685039370078741" top="0.19685039370078741" bottom="0.19685039370078741" header="3.937007874015748E-2" footer="7.874015748031496E-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6"/>
  <sheetViews>
    <sheetView zoomScale="92" zoomScaleNormal="92" zoomScaleSheetLayoutView="100" workbookViewId="0">
      <pane xSplit="5" topLeftCell="F1" activePane="topRight" state="frozen"/>
      <selection pane="topRight" activeCell="K323" sqref="K323"/>
    </sheetView>
  </sheetViews>
  <sheetFormatPr defaultColWidth="9.21875" defaultRowHeight="13.2" x14ac:dyDescent="0.25"/>
  <cols>
    <col min="1" max="1" width="7.21875" style="61" customWidth="1"/>
    <col min="2" max="2" width="10.21875" style="61" customWidth="1"/>
    <col min="3" max="3" width="67.21875" style="61" customWidth="1"/>
    <col min="4" max="5" width="15.77734375" style="60" customWidth="1"/>
    <col min="6" max="6" width="15.77734375" style="61" customWidth="1"/>
    <col min="7" max="7" width="9.21875" style="61" customWidth="1"/>
    <col min="8" max="16384" width="9.21875" style="61"/>
  </cols>
  <sheetData>
    <row r="1" spans="1:7" ht="21" customHeight="1" x14ac:dyDescent="0.3">
      <c r="A1" s="62" t="s">
        <v>83</v>
      </c>
      <c r="B1" s="63"/>
      <c r="C1" s="64"/>
      <c r="D1" s="206"/>
      <c r="E1" s="201"/>
    </row>
    <row r="2" spans="1:7" ht="22.8" customHeight="1" x14ac:dyDescent="0.4">
      <c r="A2" s="62"/>
      <c r="B2" s="63"/>
      <c r="C2" s="102"/>
    </row>
    <row r="3" spans="1:7" s="63" customFormat="1" ht="24" customHeight="1" x14ac:dyDescent="0.4">
      <c r="A3" s="65" t="s">
        <v>280</v>
      </c>
      <c r="B3" s="65"/>
      <c r="C3" s="216" t="s">
        <v>722</v>
      </c>
      <c r="D3" s="202"/>
      <c r="E3" s="202"/>
    </row>
    <row r="4" spans="1:7" s="49" customFormat="1" ht="12.75" customHeight="1" x14ac:dyDescent="0.25">
      <c r="B4" s="66"/>
      <c r="D4" s="53"/>
      <c r="E4" s="53"/>
    </row>
    <row r="5" spans="1:7" s="49" customFormat="1" ht="18" customHeight="1" thickBot="1" x14ac:dyDescent="0.3">
      <c r="B5" s="66"/>
      <c r="D5" s="53"/>
      <c r="E5" s="53"/>
    </row>
    <row r="6" spans="1:7" s="49" customFormat="1" ht="15" customHeight="1" x14ac:dyDescent="0.3">
      <c r="A6" s="103" t="s">
        <v>14</v>
      </c>
      <c r="B6" s="104" t="s">
        <v>13</v>
      </c>
      <c r="C6" s="103" t="s">
        <v>12</v>
      </c>
      <c r="D6" s="203" t="s">
        <v>11</v>
      </c>
      <c r="E6" s="203" t="s">
        <v>11</v>
      </c>
      <c r="F6" s="18" t="s">
        <v>0</v>
      </c>
      <c r="G6" s="110" t="s">
        <v>330</v>
      </c>
    </row>
    <row r="7" spans="1:7" s="49" customFormat="1" ht="21" customHeight="1" thickBot="1" x14ac:dyDescent="0.35">
      <c r="A7" s="105"/>
      <c r="B7" s="106"/>
      <c r="C7" s="107"/>
      <c r="D7" s="204" t="s">
        <v>10</v>
      </c>
      <c r="E7" s="204" t="s">
        <v>9</v>
      </c>
      <c r="F7" s="190" t="s">
        <v>721</v>
      </c>
      <c r="G7" s="111" t="s">
        <v>331</v>
      </c>
    </row>
    <row r="8" spans="1:7" s="49" customFormat="1" ht="18" customHeight="1" thickTop="1" x14ac:dyDescent="0.3">
      <c r="A8" s="215">
        <v>10</v>
      </c>
      <c r="B8" s="215"/>
      <c r="C8" s="90" t="s">
        <v>327</v>
      </c>
      <c r="D8" s="80"/>
      <c r="E8" s="170"/>
      <c r="F8" s="127"/>
      <c r="G8" s="125"/>
    </row>
    <row r="9" spans="1:7" s="49" customFormat="1" ht="13.5" customHeight="1" x14ac:dyDescent="0.3">
      <c r="A9" s="55"/>
      <c r="B9" s="55"/>
      <c r="C9" s="89"/>
      <c r="D9" s="50"/>
      <c r="E9" s="171"/>
      <c r="F9" s="241"/>
      <c r="G9" s="71"/>
    </row>
    <row r="10" spans="1:7" s="49" customFormat="1" ht="15" hidden="1" customHeight="1" x14ac:dyDescent="0.25">
      <c r="A10" s="57"/>
      <c r="B10" s="207">
        <v>2143</v>
      </c>
      <c r="C10" s="57" t="s">
        <v>84</v>
      </c>
      <c r="D10" s="51"/>
      <c r="E10" s="162"/>
      <c r="F10" s="109"/>
      <c r="G10" s="108" t="e">
        <f>(#REF!/E10)*100</f>
        <v>#REF!</v>
      </c>
    </row>
    <row r="11" spans="1:7" s="49" customFormat="1" ht="15" hidden="1" customHeight="1" x14ac:dyDescent="0.25">
      <c r="A11" s="71"/>
      <c r="B11" s="126"/>
      <c r="C11" s="70"/>
      <c r="D11" s="51"/>
      <c r="E11" s="162"/>
      <c r="F11" s="109"/>
      <c r="G11" s="108"/>
    </row>
    <row r="12" spans="1:7" s="49" customFormat="1" ht="15" hidden="1" customHeight="1" x14ac:dyDescent="0.25">
      <c r="A12" s="71"/>
      <c r="B12" s="126">
        <v>2212</v>
      </c>
      <c r="C12" s="70" t="s">
        <v>85</v>
      </c>
      <c r="D12" s="51"/>
      <c r="E12" s="162"/>
      <c r="F12" s="109"/>
      <c r="G12" s="108" t="e">
        <f>(#REF!/E12)*100</f>
        <v>#REF!</v>
      </c>
    </row>
    <row r="13" spans="1:7" s="49" customFormat="1" ht="15" hidden="1" customHeight="1" x14ac:dyDescent="0.25">
      <c r="A13" s="57"/>
      <c r="B13" s="29">
        <v>2219</v>
      </c>
      <c r="C13" s="69" t="s">
        <v>86</v>
      </c>
      <c r="D13" s="51"/>
      <c r="E13" s="162"/>
      <c r="F13" s="109"/>
      <c r="G13" s="108" t="e">
        <f>(#REF!/E13)*100</f>
        <v>#REF!</v>
      </c>
    </row>
    <row r="14" spans="1:7" s="49" customFormat="1" ht="15" hidden="1" customHeight="1" x14ac:dyDescent="0.25">
      <c r="A14" s="57"/>
      <c r="B14" s="207">
        <v>2221</v>
      </c>
      <c r="C14" s="57" t="s">
        <v>87</v>
      </c>
      <c r="D14" s="51"/>
      <c r="E14" s="162"/>
      <c r="F14" s="109"/>
      <c r="G14" s="108" t="e">
        <f>(#REF!/E14)*100</f>
        <v>#REF!</v>
      </c>
    </row>
    <row r="15" spans="1:7" s="49" customFormat="1" ht="15" hidden="1" customHeight="1" x14ac:dyDescent="0.25">
      <c r="A15" s="57"/>
      <c r="B15" s="207">
        <v>3113</v>
      </c>
      <c r="C15" s="57" t="s">
        <v>93</v>
      </c>
      <c r="D15" s="51"/>
      <c r="E15" s="162"/>
      <c r="F15" s="109"/>
      <c r="G15" s="108" t="e">
        <f>(#REF!/E15)*100</f>
        <v>#REF!</v>
      </c>
    </row>
    <row r="16" spans="1:7" s="49" customFormat="1" ht="15" hidden="1" customHeight="1" x14ac:dyDescent="0.25">
      <c r="A16" s="57"/>
      <c r="B16" s="29">
        <v>3326</v>
      </c>
      <c r="C16" s="70" t="s">
        <v>376</v>
      </c>
      <c r="D16" s="51"/>
      <c r="E16" s="162"/>
      <c r="F16" s="109"/>
      <c r="G16" s="108" t="e">
        <f>(#REF!/E16)*100</f>
        <v>#REF!</v>
      </c>
    </row>
    <row r="17" spans="1:7" s="49" customFormat="1" ht="15" hidden="1" customHeight="1" x14ac:dyDescent="0.25">
      <c r="A17" s="57"/>
      <c r="B17" s="29">
        <v>2271</v>
      </c>
      <c r="C17" s="70" t="s">
        <v>517</v>
      </c>
      <c r="D17" s="51"/>
      <c r="E17" s="162"/>
      <c r="F17" s="109"/>
      <c r="G17" s="108" t="e">
        <f>(#REF!/E17)*100</f>
        <v>#REF!</v>
      </c>
    </row>
    <row r="18" spans="1:7" s="49" customFormat="1" ht="15" hidden="1" customHeight="1" x14ac:dyDescent="0.25">
      <c r="A18" s="57"/>
      <c r="B18" s="29">
        <v>3421</v>
      </c>
      <c r="C18" s="70" t="s">
        <v>100</v>
      </c>
      <c r="D18" s="51"/>
      <c r="E18" s="162"/>
      <c r="F18" s="109"/>
      <c r="G18" s="108" t="e">
        <f>(#REF!/E18)*100</f>
        <v>#REF!</v>
      </c>
    </row>
    <row r="19" spans="1:7" s="49" customFormat="1" ht="15.75" hidden="1" customHeight="1" x14ac:dyDescent="0.25">
      <c r="A19" s="57"/>
      <c r="B19" s="29">
        <v>3631</v>
      </c>
      <c r="C19" s="70" t="s">
        <v>103</v>
      </c>
      <c r="D19" s="51"/>
      <c r="E19" s="162"/>
      <c r="F19" s="109"/>
      <c r="G19" s="108" t="e">
        <f>(#REF!/E19)*100</f>
        <v>#REF!</v>
      </c>
    </row>
    <row r="20" spans="1:7" s="49" customFormat="1" ht="15.75" hidden="1" customHeight="1" x14ac:dyDescent="0.25">
      <c r="A20" s="57"/>
      <c r="B20" s="29">
        <v>3632</v>
      </c>
      <c r="C20" s="70" t="s">
        <v>104</v>
      </c>
      <c r="D20" s="51"/>
      <c r="E20" s="162"/>
      <c r="F20" s="109"/>
      <c r="G20" s="108" t="e">
        <f>(#REF!/E20)*100</f>
        <v>#REF!</v>
      </c>
    </row>
    <row r="21" spans="1:7" s="49" customFormat="1" ht="15" hidden="1" customHeight="1" x14ac:dyDescent="0.25">
      <c r="A21" s="57"/>
      <c r="B21" s="207">
        <v>3639</v>
      </c>
      <c r="C21" s="57" t="s">
        <v>367</v>
      </c>
      <c r="D21" s="51"/>
      <c r="E21" s="162"/>
      <c r="F21" s="109"/>
      <c r="G21" s="108" t="e">
        <f>(#REF!/E21)*100</f>
        <v>#REF!</v>
      </c>
    </row>
    <row r="22" spans="1:7" s="49" customFormat="1" ht="15" hidden="1" customHeight="1" x14ac:dyDescent="0.25">
      <c r="A22" s="57"/>
      <c r="B22" s="29">
        <v>3722</v>
      </c>
      <c r="C22" s="70" t="s">
        <v>108</v>
      </c>
      <c r="D22" s="51"/>
      <c r="E22" s="162"/>
      <c r="F22" s="109"/>
      <c r="G22" s="108" t="e">
        <f>(#REF!/E22)*100</f>
        <v>#REF!</v>
      </c>
    </row>
    <row r="23" spans="1:7" s="49" customFormat="1" ht="17.25" hidden="1" customHeight="1" x14ac:dyDescent="0.25">
      <c r="A23" s="57"/>
      <c r="B23" s="29">
        <v>3725</v>
      </c>
      <c r="C23" s="69" t="s">
        <v>538</v>
      </c>
      <c r="D23" s="51"/>
      <c r="E23" s="162"/>
      <c r="F23" s="109"/>
      <c r="G23" s="108" t="e">
        <f>(#REF!/E23)*100</f>
        <v>#REF!</v>
      </c>
    </row>
    <row r="24" spans="1:7" s="49" customFormat="1" ht="17.25" hidden="1" customHeight="1" x14ac:dyDescent="0.25">
      <c r="A24" s="57"/>
      <c r="B24" s="29">
        <v>3726</v>
      </c>
      <c r="C24" s="69" t="s">
        <v>109</v>
      </c>
      <c r="D24" s="51"/>
      <c r="E24" s="162"/>
      <c r="F24" s="109"/>
      <c r="G24" s="108" t="e">
        <f>(#REF!/E24)*100</f>
        <v>#REF!</v>
      </c>
    </row>
    <row r="25" spans="1:7" s="49" customFormat="1" ht="16.350000000000001" hidden="1" customHeight="1" x14ac:dyDescent="0.25">
      <c r="A25" s="57"/>
      <c r="B25" s="82">
        <v>3745</v>
      </c>
      <c r="C25" s="73" t="s">
        <v>112</v>
      </c>
      <c r="D25" s="51"/>
      <c r="E25" s="162"/>
      <c r="F25" s="109"/>
      <c r="G25" s="108" t="e">
        <f>(#REF!/E25)*100</f>
        <v>#REF!</v>
      </c>
    </row>
    <row r="26" spans="1:7" s="49" customFormat="1" ht="15" customHeight="1" x14ac:dyDescent="0.25">
      <c r="A26" s="57"/>
      <c r="B26" s="29">
        <v>4349</v>
      </c>
      <c r="C26" s="57" t="s">
        <v>592</v>
      </c>
      <c r="D26" s="51">
        <v>922</v>
      </c>
      <c r="E26" s="162">
        <v>1990.9</v>
      </c>
      <c r="F26" s="109">
        <v>1989.2</v>
      </c>
      <c r="G26" s="108">
        <f>(F26/E26)*100</f>
        <v>99.914611482244212</v>
      </c>
    </row>
    <row r="27" spans="1:7" s="49" customFormat="1" ht="14.1" hidden="1" customHeight="1" x14ac:dyDescent="0.25">
      <c r="A27" s="57"/>
      <c r="B27" s="29">
        <v>5269</v>
      </c>
      <c r="C27" s="57" t="s">
        <v>492</v>
      </c>
      <c r="D27" s="51"/>
      <c r="E27" s="162"/>
      <c r="F27" s="109"/>
      <c r="G27" s="108" t="e">
        <f>(#REF!/E27)*100</f>
        <v>#REF!</v>
      </c>
    </row>
    <row r="28" spans="1:7" s="49" customFormat="1" ht="17.25" customHeight="1" thickBot="1" x14ac:dyDescent="0.3">
      <c r="A28" s="71"/>
      <c r="B28" s="29">
        <v>6171</v>
      </c>
      <c r="C28" s="57" t="s">
        <v>127</v>
      </c>
      <c r="D28" s="51">
        <v>0</v>
      </c>
      <c r="E28" s="162">
        <v>46.5</v>
      </c>
      <c r="F28" s="109">
        <v>46.3</v>
      </c>
      <c r="G28" s="108">
        <f>(F28/E28)*100</f>
        <v>99.569892473118273</v>
      </c>
    </row>
    <row r="29" spans="1:7" s="49" customFormat="1" ht="18.75" hidden="1" customHeight="1" thickBot="1" x14ac:dyDescent="0.3">
      <c r="A29" s="131"/>
      <c r="B29" s="238">
        <v>6221</v>
      </c>
      <c r="C29" s="239" t="s">
        <v>567</v>
      </c>
      <c r="D29" s="51"/>
      <c r="E29" s="162"/>
      <c r="F29" s="109"/>
      <c r="G29" s="108" t="e">
        <f>(#REF!/E29)*100</f>
        <v>#REF!</v>
      </c>
    </row>
    <row r="30" spans="1:7" s="49" customFormat="1" ht="22.8" customHeight="1" thickTop="1" thickBot="1" x14ac:dyDescent="0.35">
      <c r="A30" s="76"/>
      <c r="B30" s="77"/>
      <c r="C30" s="86" t="s">
        <v>322</v>
      </c>
      <c r="D30" s="84">
        <f>SUM(D8:D29)</f>
        <v>922</v>
      </c>
      <c r="E30" s="165">
        <f>SUM(E8:E29)</f>
        <v>2037.4</v>
      </c>
      <c r="F30" s="179">
        <f t="shared" ref="F30" si="0">SUM(F8:F29)</f>
        <v>2035.5</v>
      </c>
      <c r="G30" s="108">
        <f>(F30/E30)*100</f>
        <v>99.906743889270629</v>
      </c>
    </row>
    <row r="31" spans="1:7" s="49" customFormat="1" ht="12.75" customHeight="1" x14ac:dyDescent="0.25">
      <c r="B31" s="66"/>
      <c r="D31" s="53"/>
      <c r="E31" s="53"/>
    </row>
    <row r="32" spans="1:7" s="49" customFormat="1" ht="12.75" customHeight="1" thickBot="1" x14ac:dyDescent="0.3">
      <c r="B32" s="66"/>
      <c r="D32" s="53"/>
      <c r="E32" s="53"/>
    </row>
    <row r="33" spans="1:7" s="49" customFormat="1" ht="15.6" x14ac:dyDescent="0.3">
      <c r="A33" s="103" t="s">
        <v>14</v>
      </c>
      <c r="B33" s="104" t="s">
        <v>13</v>
      </c>
      <c r="C33" s="103" t="s">
        <v>12</v>
      </c>
      <c r="D33" s="203" t="s">
        <v>11</v>
      </c>
      <c r="E33" s="203" t="s">
        <v>11</v>
      </c>
      <c r="F33" s="18" t="s">
        <v>0</v>
      </c>
      <c r="G33" s="110" t="s">
        <v>330</v>
      </c>
    </row>
    <row r="34" spans="1:7" s="49" customFormat="1" ht="21" customHeight="1" thickBot="1" x14ac:dyDescent="0.35">
      <c r="A34" s="105"/>
      <c r="B34" s="106"/>
      <c r="C34" s="107"/>
      <c r="D34" s="204" t="s">
        <v>10</v>
      </c>
      <c r="E34" s="204" t="s">
        <v>9</v>
      </c>
      <c r="F34" s="190" t="s">
        <v>721</v>
      </c>
      <c r="G34" s="111" t="s">
        <v>331</v>
      </c>
    </row>
    <row r="35" spans="1:7" s="49" customFormat="1" ht="16.5" customHeight="1" thickTop="1" x14ac:dyDescent="0.3">
      <c r="A35" s="55">
        <v>20</v>
      </c>
      <c r="B35" s="55"/>
      <c r="C35" s="83" t="s">
        <v>405</v>
      </c>
      <c r="D35" s="50"/>
      <c r="E35" s="171"/>
      <c r="F35" s="127"/>
      <c r="G35" s="125"/>
    </row>
    <row r="36" spans="1:7" s="49" customFormat="1" ht="16.5" customHeight="1" x14ac:dyDescent="0.25">
      <c r="A36" s="54"/>
      <c r="B36" s="54"/>
      <c r="C36" s="56"/>
      <c r="D36" s="51"/>
      <c r="E36" s="162"/>
      <c r="F36" s="128"/>
      <c r="G36" s="57"/>
    </row>
    <row r="37" spans="1:7" s="49" customFormat="1" ht="15" hidden="1" customHeight="1" x14ac:dyDescent="0.25">
      <c r="A37" s="57"/>
      <c r="B37" s="68">
        <v>3541</v>
      </c>
      <c r="C37" s="57" t="s">
        <v>141</v>
      </c>
      <c r="D37" s="51"/>
      <c r="E37" s="162"/>
      <c r="F37" s="109"/>
      <c r="G37" s="115" t="e">
        <f>(#REF!/E37)*100</f>
        <v>#REF!</v>
      </c>
    </row>
    <row r="38" spans="1:7" s="49" customFormat="1" ht="15" customHeight="1" x14ac:dyDescent="0.25">
      <c r="A38" s="57"/>
      <c r="B38" s="68">
        <v>3599</v>
      </c>
      <c r="C38" s="57" t="s">
        <v>142</v>
      </c>
      <c r="D38" s="51">
        <v>5</v>
      </c>
      <c r="E38" s="162">
        <v>5</v>
      </c>
      <c r="F38" s="109">
        <v>0.6</v>
      </c>
      <c r="G38" s="108">
        <f t="shared" ref="G38:G68" si="1">(F38/E38)*100</f>
        <v>12</v>
      </c>
    </row>
    <row r="39" spans="1:7" s="49" customFormat="1" ht="15" hidden="1" customHeight="1" x14ac:dyDescent="0.25">
      <c r="A39" s="57"/>
      <c r="B39" s="68">
        <v>4193</v>
      </c>
      <c r="C39" s="57" t="s">
        <v>143</v>
      </c>
      <c r="D39" s="51"/>
      <c r="E39" s="162"/>
      <c r="F39" s="109"/>
      <c r="G39" s="108" t="e">
        <f t="shared" si="1"/>
        <v>#DIV/0!</v>
      </c>
    </row>
    <row r="40" spans="1:7" s="49" customFormat="1" ht="15" hidden="1" customHeight="1" x14ac:dyDescent="0.25">
      <c r="A40" s="57"/>
      <c r="B40" s="68">
        <v>3900</v>
      </c>
      <c r="C40" s="57" t="s">
        <v>386</v>
      </c>
      <c r="D40" s="51"/>
      <c r="E40" s="162"/>
      <c r="F40" s="109"/>
      <c r="G40" s="108" t="e">
        <f t="shared" si="1"/>
        <v>#DIV/0!</v>
      </c>
    </row>
    <row r="41" spans="1:7" s="49" customFormat="1" ht="15" customHeight="1" x14ac:dyDescent="0.25">
      <c r="A41" s="57"/>
      <c r="B41" s="68">
        <v>4229</v>
      </c>
      <c r="C41" s="57" t="s">
        <v>753</v>
      </c>
      <c r="D41" s="51">
        <v>0</v>
      </c>
      <c r="E41" s="162">
        <v>2806.4</v>
      </c>
      <c r="F41" s="109">
        <v>118.9</v>
      </c>
      <c r="G41" s="108">
        <f t="shared" si="1"/>
        <v>4.2367445838084379</v>
      </c>
    </row>
    <row r="42" spans="1:7" s="49" customFormat="1" ht="15" x14ac:dyDescent="0.25">
      <c r="A42" s="75"/>
      <c r="B42" s="68">
        <v>4312</v>
      </c>
      <c r="C42" s="57" t="s">
        <v>244</v>
      </c>
      <c r="D42" s="51">
        <v>500</v>
      </c>
      <c r="E42" s="162">
        <v>534</v>
      </c>
      <c r="F42" s="109">
        <v>124.9</v>
      </c>
      <c r="G42" s="108">
        <f t="shared" si="1"/>
        <v>23.389513108614231</v>
      </c>
    </row>
    <row r="43" spans="1:7" s="49" customFormat="1" ht="15" x14ac:dyDescent="0.25">
      <c r="A43" s="75"/>
      <c r="B43" s="68">
        <v>4319</v>
      </c>
      <c r="C43" s="57" t="s">
        <v>297</v>
      </c>
      <c r="D43" s="51">
        <v>330</v>
      </c>
      <c r="E43" s="162">
        <v>330</v>
      </c>
      <c r="F43" s="109">
        <v>126.8</v>
      </c>
      <c r="G43" s="108">
        <f t="shared" si="1"/>
        <v>38.424242424242422</v>
      </c>
    </row>
    <row r="44" spans="1:7" s="49" customFormat="1" ht="15" x14ac:dyDescent="0.25">
      <c r="A44" s="75"/>
      <c r="B44" s="68">
        <v>4329</v>
      </c>
      <c r="C44" s="57" t="s">
        <v>144</v>
      </c>
      <c r="D44" s="51">
        <v>15</v>
      </c>
      <c r="E44" s="162">
        <v>15</v>
      </c>
      <c r="F44" s="109">
        <v>3.5</v>
      </c>
      <c r="G44" s="108">
        <f t="shared" si="1"/>
        <v>23.333333333333332</v>
      </c>
    </row>
    <row r="45" spans="1:7" s="49" customFormat="1" ht="15" hidden="1" x14ac:dyDescent="0.25">
      <c r="A45" s="57"/>
      <c r="B45" s="68">
        <v>4333</v>
      </c>
      <c r="C45" s="57" t="s">
        <v>145</v>
      </c>
      <c r="D45" s="51"/>
      <c r="E45" s="162"/>
      <c r="F45" s="109"/>
      <c r="G45" s="108" t="e">
        <f t="shared" si="1"/>
        <v>#DIV/0!</v>
      </c>
    </row>
    <row r="46" spans="1:7" s="49" customFormat="1" ht="15" x14ac:dyDescent="0.25">
      <c r="A46" s="57"/>
      <c r="B46" s="68">
        <v>4339</v>
      </c>
      <c r="C46" s="57" t="s">
        <v>146</v>
      </c>
      <c r="D46" s="51">
        <v>12067</v>
      </c>
      <c r="E46" s="162">
        <v>12067</v>
      </c>
      <c r="F46" s="109">
        <v>4253.7</v>
      </c>
      <c r="G46" s="108">
        <f t="shared" si="1"/>
        <v>35.250683682771196</v>
      </c>
    </row>
    <row r="47" spans="1:7" s="49" customFormat="1" ht="15" customHeight="1" x14ac:dyDescent="0.25">
      <c r="A47" s="57"/>
      <c r="B47" s="68">
        <v>4342</v>
      </c>
      <c r="C47" s="57" t="s">
        <v>147</v>
      </c>
      <c r="D47" s="51">
        <v>250</v>
      </c>
      <c r="E47" s="162">
        <v>1673</v>
      </c>
      <c r="F47" s="109">
        <v>437</v>
      </c>
      <c r="G47" s="108">
        <f t="shared" si="1"/>
        <v>26.120741183502687</v>
      </c>
    </row>
    <row r="48" spans="1:7" s="49" customFormat="1" ht="15" customHeight="1" x14ac:dyDescent="0.25">
      <c r="A48" s="57"/>
      <c r="B48" s="68">
        <v>4343</v>
      </c>
      <c r="C48" s="57" t="s">
        <v>148</v>
      </c>
      <c r="D48" s="51">
        <v>50</v>
      </c>
      <c r="E48" s="162">
        <v>50</v>
      </c>
      <c r="F48" s="109">
        <v>0</v>
      </c>
      <c r="G48" s="108">
        <f t="shared" si="1"/>
        <v>0</v>
      </c>
    </row>
    <row r="49" spans="1:7" s="49" customFormat="1" ht="15" customHeight="1" x14ac:dyDescent="0.25">
      <c r="A49" s="57"/>
      <c r="B49" s="68">
        <v>4344</v>
      </c>
      <c r="C49" s="57" t="s">
        <v>258</v>
      </c>
      <c r="D49" s="51">
        <v>59</v>
      </c>
      <c r="E49" s="162">
        <v>296</v>
      </c>
      <c r="F49" s="109">
        <v>296</v>
      </c>
      <c r="G49" s="108">
        <f t="shared" si="1"/>
        <v>100</v>
      </c>
    </row>
    <row r="50" spans="1:7" s="49" customFormat="1" ht="15" customHeight="1" x14ac:dyDescent="0.25">
      <c r="A50" s="57"/>
      <c r="B50" s="68">
        <v>4349</v>
      </c>
      <c r="C50" s="57" t="s">
        <v>149</v>
      </c>
      <c r="D50" s="51">
        <v>1826</v>
      </c>
      <c r="E50" s="162">
        <v>1414</v>
      </c>
      <c r="F50" s="109">
        <v>1119.5</v>
      </c>
      <c r="G50" s="108">
        <f t="shared" si="1"/>
        <v>79.172560113154177</v>
      </c>
    </row>
    <row r="51" spans="1:7" s="49" customFormat="1" ht="15" customHeight="1" x14ac:dyDescent="0.25">
      <c r="A51" s="75"/>
      <c r="B51" s="78">
        <v>4351</v>
      </c>
      <c r="C51" s="75" t="s">
        <v>150</v>
      </c>
      <c r="D51" s="51">
        <v>2194</v>
      </c>
      <c r="E51" s="162">
        <v>2189</v>
      </c>
      <c r="F51" s="109">
        <v>2189</v>
      </c>
      <c r="G51" s="108">
        <f t="shared" si="1"/>
        <v>100</v>
      </c>
    </row>
    <row r="52" spans="1:7" s="49" customFormat="1" ht="15" hidden="1" customHeight="1" x14ac:dyDescent="0.25">
      <c r="A52" s="75"/>
      <c r="B52" s="78">
        <v>4353</v>
      </c>
      <c r="C52" s="75" t="s">
        <v>292</v>
      </c>
      <c r="D52" s="51"/>
      <c r="E52" s="162"/>
      <c r="F52" s="109"/>
      <c r="G52" s="108" t="e">
        <f t="shared" si="1"/>
        <v>#DIV/0!</v>
      </c>
    </row>
    <row r="53" spans="1:7" s="49" customFormat="1" ht="15" customHeight="1" x14ac:dyDescent="0.25">
      <c r="A53" s="75"/>
      <c r="B53" s="78">
        <v>4356</v>
      </c>
      <c r="C53" s="75" t="s">
        <v>245</v>
      </c>
      <c r="D53" s="51">
        <v>342</v>
      </c>
      <c r="E53" s="162">
        <v>341</v>
      </c>
      <c r="F53" s="109">
        <v>341</v>
      </c>
      <c r="G53" s="108">
        <f t="shared" si="1"/>
        <v>100</v>
      </c>
    </row>
    <row r="54" spans="1:7" s="49" customFormat="1" ht="15" customHeight="1" x14ac:dyDescent="0.25">
      <c r="A54" s="75"/>
      <c r="B54" s="78">
        <v>4357</v>
      </c>
      <c r="C54" s="75" t="s">
        <v>470</v>
      </c>
      <c r="D54" s="51">
        <v>355</v>
      </c>
      <c r="E54" s="162">
        <v>354</v>
      </c>
      <c r="F54" s="109">
        <v>354</v>
      </c>
      <c r="G54" s="108">
        <f t="shared" si="1"/>
        <v>100</v>
      </c>
    </row>
    <row r="55" spans="1:7" s="49" customFormat="1" ht="15" customHeight="1" x14ac:dyDescent="0.25">
      <c r="A55" s="75"/>
      <c r="B55" s="78">
        <v>4358</v>
      </c>
      <c r="C55" s="75" t="s">
        <v>248</v>
      </c>
      <c r="D55" s="51">
        <v>122</v>
      </c>
      <c r="E55" s="162">
        <v>122</v>
      </c>
      <c r="F55" s="109">
        <v>122</v>
      </c>
      <c r="G55" s="108">
        <f t="shared" si="1"/>
        <v>100</v>
      </c>
    </row>
    <row r="56" spans="1:7" s="49" customFormat="1" ht="15" customHeight="1" x14ac:dyDescent="0.25">
      <c r="A56" s="75"/>
      <c r="B56" s="78">
        <v>4359</v>
      </c>
      <c r="C56" s="75" t="s">
        <v>247</v>
      </c>
      <c r="D56" s="51">
        <v>63</v>
      </c>
      <c r="E56" s="162">
        <v>63</v>
      </c>
      <c r="F56" s="109">
        <v>63</v>
      </c>
      <c r="G56" s="108">
        <f t="shared" si="1"/>
        <v>100</v>
      </c>
    </row>
    <row r="57" spans="1:7" s="49" customFormat="1" ht="15" customHeight="1" x14ac:dyDescent="0.25">
      <c r="A57" s="57"/>
      <c r="B57" s="68">
        <v>4371</v>
      </c>
      <c r="C57" s="85" t="s">
        <v>151</v>
      </c>
      <c r="D57" s="51">
        <v>470</v>
      </c>
      <c r="E57" s="162">
        <v>490</v>
      </c>
      <c r="F57" s="109">
        <v>490</v>
      </c>
      <c r="G57" s="108">
        <f t="shared" si="1"/>
        <v>100</v>
      </c>
    </row>
    <row r="58" spans="1:7" s="49" customFormat="1" ht="15" x14ac:dyDescent="0.25">
      <c r="A58" s="57"/>
      <c r="B58" s="68">
        <v>4372</v>
      </c>
      <c r="C58" s="57" t="s">
        <v>259</v>
      </c>
      <c r="D58" s="51">
        <v>35</v>
      </c>
      <c r="E58" s="162">
        <v>60</v>
      </c>
      <c r="F58" s="109">
        <v>43</v>
      </c>
      <c r="G58" s="108">
        <f t="shared" si="1"/>
        <v>71.666666666666671</v>
      </c>
    </row>
    <row r="59" spans="1:7" s="49" customFormat="1" ht="15" x14ac:dyDescent="0.25">
      <c r="A59" s="57"/>
      <c r="B59" s="68">
        <v>4374</v>
      </c>
      <c r="C59" s="57" t="s">
        <v>152</v>
      </c>
      <c r="D59" s="51">
        <v>634</v>
      </c>
      <c r="E59" s="162">
        <v>632</v>
      </c>
      <c r="F59" s="109">
        <v>632</v>
      </c>
      <c r="G59" s="108">
        <f t="shared" si="1"/>
        <v>100</v>
      </c>
    </row>
    <row r="60" spans="1:7" s="49" customFormat="1" ht="15" hidden="1" x14ac:dyDescent="0.25">
      <c r="A60" s="57"/>
      <c r="B60" s="78">
        <v>4375</v>
      </c>
      <c r="C60" s="75" t="s">
        <v>581</v>
      </c>
      <c r="D60" s="51"/>
      <c r="E60" s="162"/>
      <c r="F60" s="109"/>
      <c r="G60" s="108" t="e">
        <f t="shared" si="1"/>
        <v>#DIV/0!</v>
      </c>
    </row>
    <row r="61" spans="1:7" s="49" customFormat="1" ht="15" x14ac:dyDescent="0.25">
      <c r="A61" s="57"/>
      <c r="B61" s="78">
        <v>4376</v>
      </c>
      <c r="C61" s="75" t="s">
        <v>373</v>
      </c>
      <c r="D61" s="51">
        <v>298</v>
      </c>
      <c r="E61" s="162">
        <v>322</v>
      </c>
      <c r="F61" s="109">
        <v>322</v>
      </c>
      <c r="G61" s="108">
        <f t="shared" si="1"/>
        <v>100</v>
      </c>
    </row>
    <row r="62" spans="1:7" s="49" customFormat="1" ht="15" hidden="1" x14ac:dyDescent="0.25">
      <c r="A62" s="57"/>
      <c r="B62" s="78">
        <v>4377</v>
      </c>
      <c r="C62" s="75" t="s">
        <v>414</v>
      </c>
      <c r="D62" s="51"/>
      <c r="E62" s="162"/>
      <c r="F62" s="109"/>
      <c r="G62" s="108" t="e">
        <f t="shared" si="1"/>
        <v>#DIV/0!</v>
      </c>
    </row>
    <row r="63" spans="1:7" s="49" customFormat="1" ht="15" x14ac:dyDescent="0.25">
      <c r="A63" s="57"/>
      <c r="B63" s="78">
        <v>4378</v>
      </c>
      <c r="C63" s="75" t="s">
        <v>260</v>
      </c>
      <c r="D63" s="51">
        <v>170</v>
      </c>
      <c r="E63" s="162">
        <v>169</v>
      </c>
      <c r="F63" s="109">
        <v>169</v>
      </c>
      <c r="G63" s="108">
        <f t="shared" si="1"/>
        <v>100</v>
      </c>
    </row>
    <row r="64" spans="1:7" s="49" customFormat="1" ht="15" x14ac:dyDescent="0.25">
      <c r="A64" s="75"/>
      <c r="B64" s="78">
        <v>4379</v>
      </c>
      <c r="C64" s="75" t="s">
        <v>249</v>
      </c>
      <c r="D64" s="51">
        <v>1083</v>
      </c>
      <c r="E64" s="162">
        <v>946</v>
      </c>
      <c r="F64" s="109">
        <v>943</v>
      </c>
      <c r="G64" s="108">
        <f t="shared" si="1"/>
        <v>99.682875264270606</v>
      </c>
    </row>
    <row r="65" spans="1:7" s="49" customFormat="1" ht="15" x14ac:dyDescent="0.25">
      <c r="A65" s="75"/>
      <c r="B65" s="78">
        <v>4399</v>
      </c>
      <c r="C65" s="75" t="s">
        <v>153</v>
      </c>
      <c r="D65" s="51">
        <v>5513</v>
      </c>
      <c r="E65" s="162">
        <v>5079</v>
      </c>
      <c r="F65" s="109">
        <v>1163.5</v>
      </c>
      <c r="G65" s="108">
        <f t="shared" si="1"/>
        <v>22.908052766292577</v>
      </c>
    </row>
    <row r="66" spans="1:7" s="49" customFormat="1" ht="15.6" thickBot="1" x14ac:dyDescent="0.3">
      <c r="A66" s="75"/>
      <c r="B66" s="78">
        <v>6171</v>
      </c>
      <c r="C66" s="73" t="s">
        <v>176</v>
      </c>
      <c r="D66" s="51">
        <v>3280</v>
      </c>
      <c r="E66" s="162">
        <v>3460.7</v>
      </c>
      <c r="F66" s="109">
        <v>1477.6</v>
      </c>
      <c r="G66" s="108">
        <f t="shared" si="1"/>
        <v>42.696564278903111</v>
      </c>
    </row>
    <row r="67" spans="1:7" s="49" customFormat="1" ht="17.25" hidden="1" customHeight="1" thickBot="1" x14ac:dyDescent="0.3">
      <c r="A67" s="54"/>
      <c r="B67" s="54">
        <v>6402</v>
      </c>
      <c r="C67" s="69" t="s">
        <v>128</v>
      </c>
      <c r="D67" s="51"/>
      <c r="E67" s="162"/>
      <c r="F67" s="109"/>
      <c r="G67" s="108" t="e">
        <f t="shared" si="1"/>
        <v>#DIV/0!</v>
      </c>
    </row>
    <row r="68" spans="1:7" s="49" customFormat="1" ht="18.75" customHeight="1" thickTop="1" thickBot="1" x14ac:dyDescent="0.35">
      <c r="A68" s="76"/>
      <c r="B68" s="77"/>
      <c r="C68" s="86" t="s">
        <v>413</v>
      </c>
      <c r="D68" s="84">
        <f t="shared" ref="D68:F68" si="2">SUM(D37:D67)</f>
        <v>29661</v>
      </c>
      <c r="E68" s="165">
        <f t="shared" si="2"/>
        <v>33418.1</v>
      </c>
      <c r="F68" s="179">
        <f t="shared" si="2"/>
        <v>14790</v>
      </c>
      <c r="G68" s="108">
        <f t="shared" si="1"/>
        <v>44.257453296267599</v>
      </c>
    </row>
    <row r="69" spans="1:7" s="49" customFormat="1" ht="12.75" customHeight="1" x14ac:dyDescent="0.25">
      <c r="B69" s="66"/>
      <c r="D69" s="53"/>
      <c r="E69" s="53"/>
    </row>
    <row r="70" spans="1:7" s="49" customFormat="1" ht="21" customHeight="1" thickBot="1" x14ac:dyDescent="0.3">
      <c r="B70" s="66"/>
      <c r="D70" s="202"/>
      <c r="E70" s="202"/>
    </row>
    <row r="71" spans="1:7" s="49" customFormat="1" ht="15.6" x14ac:dyDescent="0.3">
      <c r="A71" s="103" t="s">
        <v>14</v>
      </c>
      <c r="B71" s="104" t="s">
        <v>13</v>
      </c>
      <c r="C71" s="103" t="s">
        <v>12</v>
      </c>
      <c r="D71" s="203" t="s">
        <v>11</v>
      </c>
      <c r="E71" s="203" t="s">
        <v>11</v>
      </c>
      <c r="F71" s="18" t="s">
        <v>0</v>
      </c>
      <c r="G71" s="110" t="s">
        <v>330</v>
      </c>
    </row>
    <row r="72" spans="1:7" s="49" customFormat="1" ht="21" customHeight="1" thickBot="1" x14ac:dyDescent="0.35">
      <c r="A72" s="105"/>
      <c r="B72" s="106"/>
      <c r="C72" s="107"/>
      <c r="D72" s="204" t="s">
        <v>10</v>
      </c>
      <c r="E72" s="204" t="s">
        <v>9</v>
      </c>
      <c r="F72" s="190" t="s">
        <v>721</v>
      </c>
      <c r="G72" s="111" t="s">
        <v>331</v>
      </c>
    </row>
    <row r="73" spans="1:7" s="49" customFormat="1" ht="16.5" customHeight="1" thickTop="1" x14ac:dyDescent="0.3">
      <c r="A73" s="55">
        <v>30</v>
      </c>
      <c r="B73" s="55"/>
      <c r="C73" s="83" t="s">
        <v>80</v>
      </c>
      <c r="D73" s="50"/>
      <c r="E73" s="171"/>
      <c r="F73" s="127"/>
      <c r="G73" s="125"/>
    </row>
    <row r="74" spans="1:7" s="49" customFormat="1" ht="16.5" customHeight="1" x14ac:dyDescent="0.25">
      <c r="A74" s="54"/>
      <c r="B74" s="54"/>
      <c r="C74" s="56"/>
      <c r="D74" s="51"/>
      <c r="E74" s="162"/>
      <c r="F74" s="128"/>
      <c r="G74" s="57"/>
    </row>
    <row r="75" spans="1:7" s="49" customFormat="1" ht="15" hidden="1" x14ac:dyDescent="0.25">
      <c r="A75" s="57"/>
      <c r="B75" s="54">
        <v>1014</v>
      </c>
      <c r="C75" s="57" t="s">
        <v>493</v>
      </c>
      <c r="D75" s="51"/>
      <c r="E75" s="162"/>
      <c r="F75" s="109"/>
      <c r="G75" s="108" t="e">
        <f>(#REF!/E75)*100</f>
        <v>#REF!</v>
      </c>
    </row>
    <row r="76" spans="1:7" s="49" customFormat="1" ht="15" hidden="1" x14ac:dyDescent="0.25">
      <c r="A76" s="57"/>
      <c r="B76" s="54">
        <v>2241</v>
      </c>
      <c r="C76" s="57" t="s">
        <v>89</v>
      </c>
      <c r="D76" s="51"/>
      <c r="E76" s="162"/>
      <c r="F76" s="109"/>
      <c r="G76" s="108" t="e">
        <f>(#REF!/E76)*100</f>
        <v>#REF!</v>
      </c>
    </row>
    <row r="77" spans="1:7" s="49" customFormat="1" ht="15" hidden="1" x14ac:dyDescent="0.25">
      <c r="A77" s="57"/>
      <c r="B77" s="54">
        <v>3341</v>
      </c>
      <c r="C77" s="49" t="s">
        <v>117</v>
      </c>
      <c r="D77" s="51"/>
      <c r="E77" s="162"/>
      <c r="F77" s="109"/>
      <c r="G77" s="108" t="e">
        <f>(#REF!/E77)*100</f>
        <v>#REF!</v>
      </c>
    </row>
    <row r="78" spans="1:7" s="49" customFormat="1" ht="15.75" customHeight="1" x14ac:dyDescent="0.25">
      <c r="A78" s="57"/>
      <c r="B78" s="54">
        <v>3319</v>
      </c>
      <c r="C78" s="69" t="s">
        <v>377</v>
      </c>
      <c r="D78" s="51">
        <v>250</v>
      </c>
      <c r="E78" s="162">
        <v>250</v>
      </c>
      <c r="F78" s="109">
        <v>0</v>
      </c>
      <c r="G78" s="108">
        <f t="shared" ref="G78:G111" si="3">(F78/E78)*100</f>
        <v>0</v>
      </c>
    </row>
    <row r="79" spans="1:7" s="49" customFormat="1" ht="15.75" hidden="1" customHeight="1" x14ac:dyDescent="0.25">
      <c r="A79" s="57"/>
      <c r="B79" s="54">
        <v>3326</v>
      </c>
      <c r="C79" s="69" t="s">
        <v>376</v>
      </c>
      <c r="D79" s="51"/>
      <c r="E79" s="162"/>
      <c r="F79" s="109"/>
      <c r="G79" s="108" t="e">
        <f t="shared" si="3"/>
        <v>#DIV/0!</v>
      </c>
    </row>
    <row r="80" spans="1:7" s="49" customFormat="1" ht="15.75" customHeight="1" x14ac:dyDescent="0.25">
      <c r="A80" s="57"/>
      <c r="B80" s="54">
        <v>3349</v>
      </c>
      <c r="C80" s="69" t="s">
        <v>118</v>
      </c>
      <c r="D80" s="51">
        <v>785</v>
      </c>
      <c r="E80" s="162">
        <v>796</v>
      </c>
      <c r="F80" s="109">
        <v>315.10000000000002</v>
      </c>
      <c r="G80" s="108">
        <f t="shared" si="3"/>
        <v>39.585427135678394</v>
      </c>
    </row>
    <row r="81" spans="1:7" s="49" customFormat="1" ht="14.1" customHeight="1" x14ac:dyDescent="0.25">
      <c r="A81" s="57"/>
      <c r="B81" s="68">
        <v>3399</v>
      </c>
      <c r="C81" s="70" t="s">
        <v>765</v>
      </c>
      <c r="D81" s="51">
        <v>0</v>
      </c>
      <c r="E81" s="162">
        <v>50</v>
      </c>
      <c r="F81" s="109">
        <v>50</v>
      </c>
      <c r="G81" s="108">
        <f t="shared" si="3"/>
        <v>100</v>
      </c>
    </row>
    <row r="82" spans="1:7" s="49" customFormat="1" ht="14.55" customHeight="1" x14ac:dyDescent="0.25">
      <c r="A82" s="57"/>
      <c r="B82" s="68">
        <v>3419</v>
      </c>
      <c r="C82" s="70" t="s">
        <v>582</v>
      </c>
      <c r="D82" s="51">
        <v>0</v>
      </c>
      <c r="E82" s="162">
        <v>70</v>
      </c>
      <c r="F82" s="109">
        <v>70</v>
      </c>
      <c r="G82" s="108">
        <f t="shared" si="3"/>
        <v>100</v>
      </c>
    </row>
    <row r="83" spans="1:7" s="49" customFormat="1" ht="14.1" hidden="1" customHeight="1" x14ac:dyDescent="0.25">
      <c r="A83" s="57"/>
      <c r="B83" s="68">
        <v>3429</v>
      </c>
      <c r="C83" s="70" t="s">
        <v>663</v>
      </c>
      <c r="D83" s="51"/>
      <c r="E83" s="162"/>
      <c r="F83" s="109"/>
      <c r="G83" s="108" t="e">
        <f t="shared" si="3"/>
        <v>#DIV/0!</v>
      </c>
    </row>
    <row r="84" spans="1:7" s="49" customFormat="1" ht="15.75" customHeight="1" x14ac:dyDescent="0.25">
      <c r="A84" s="57"/>
      <c r="B84" s="68">
        <v>3699</v>
      </c>
      <c r="C84" s="70" t="s">
        <v>107</v>
      </c>
      <c r="D84" s="51">
        <v>865</v>
      </c>
      <c r="E84" s="162">
        <v>865</v>
      </c>
      <c r="F84" s="109">
        <v>119.5</v>
      </c>
      <c r="G84" s="108">
        <f t="shared" si="3"/>
        <v>13.815028901734102</v>
      </c>
    </row>
    <row r="85" spans="1:7" s="49" customFormat="1" ht="15.6" customHeight="1" x14ac:dyDescent="0.25">
      <c r="A85" s="57"/>
      <c r="B85" s="68">
        <v>3733</v>
      </c>
      <c r="C85" s="69" t="s">
        <v>110</v>
      </c>
      <c r="D85" s="51">
        <v>50</v>
      </c>
      <c r="E85" s="162">
        <v>50</v>
      </c>
      <c r="F85" s="109">
        <v>0</v>
      </c>
      <c r="G85" s="108">
        <f t="shared" si="3"/>
        <v>0</v>
      </c>
    </row>
    <row r="86" spans="1:7" s="49" customFormat="1" ht="15.75" hidden="1" customHeight="1" x14ac:dyDescent="0.25">
      <c r="A86" s="57"/>
      <c r="B86" s="68">
        <v>3744</v>
      </c>
      <c r="C86" s="69" t="s">
        <v>638</v>
      </c>
      <c r="D86" s="51"/>
      <c r="E86" s="162"/>
      <c r="F86" s="109"/>
      <c r="G86" s="108" t="e">
        <f t="shared" si="3"/>
        <v>#DIV/0!</v>
      </c>
    </row>
    <row r="87" spans="1:7" s="49" customFormat="1" ht="16.5" hidden="1" customHeight="1" x14ac:dyDescent="0.25">
      <c r="A87" s="57"/>
      <c r="B87" s="54">
        <v>3745</v>
      </c>
      <c r="C87" s="69" t="s">
        <v>112</v>
      </c>
      <c r="D87" s="51"/>
      <c r="E87" s="162"/>
      <c r="F87" s="109"/>
      <c r="G87" s="108" t="e">
        <f t="shared" si="3"/>
        <v>#DIV/0!</v>
      </c>
    </row>
    <row r="88" spans="1:7" s="49" customFormat="1" ht="15.75" hidden="1" customHeight="1" x14ac:dyDescent="0.25">
      <c r="A88" s="57"/>
      <c r="B88" s="54">
        <v>3749</v>
      </c>
      <c r="C88" s="57" t="s">
        <v>647</v>
      </c>
      <c r="D88" s="51"/>
      <c r="E88" s="162"/>
      <c r="F88" s="109"/>
      <c r="G88" s="108" t="e">
        <f t="shared" si="3"/>
        <v>#DIV/0!</v>
      </c>
    </row>
    <row r="89" spans="1:7" s="49" customFormat="1" ht="15.75" hidden="1" customHeight="1" x14ac:dyDescent="0.25">
      <c r="A89" s="57"/>
      <c r="B89" s="54">
        <v>3900</v>
      </c>
      <c r="C89" s="57" t="s">
        <v>371</v>
      </c>
      <c r="D89" s="51"/>
      <c r="E89" s="162"/>
      <c r="F89" s="109"/>
      <c r="G89" s="108" t="e">
        <f t="shared" si="3"/>
        <v>#DIV/0!</v>
      </c>
    </row>
    <row r="90" spans="1:7" s="49" customFormat="1" ht="15.75" customHeight="1" x14ac:dyDescent="0.25">
      <c r="A90" s="57"/>
      <c r="B90" s="54">
        <v>4357</v>
      </c>
      <c r="C90" s="57" t="s">
        <v>748</v>
      </c>
      <c r="D90" s="51">
        <v>0</v>
      </c>
      <c r="E90" s="162">
        <v>40</v>
      </c>
      <c r="F90" s="109">
        <v>0</v>
      </c>
      <c r="G90" s="108">
        <f t="shared" si="3"/>
        <v>0</v>
      </c>
    </row>
    <row r="91" spans="1:7" s="49" customFormat="1" ht="15.75" hidden="1" customHeight="1" x14ac:dyDescent="0.25">
      <c r="A91" s="57"/>
      <c r="B91" s="54">
        <v>5212</v>
      </c>
      <c r="C91" s="57" t="s">
        <v>639</v>
      </c>
      <c r="D91" s="51"/>
      <c r="E91" s="162"/>
      <c r="F91" s="109"/>
      <c r="G91" s="108" t="e">
        <f t="shared" si="3"/>
        <v>#DIV/0!</v>
      </c>
    </row>
    <row r="92" spans="1:7" s="49" customFormat="1" ht="15.75" customHeight="1" x14ac:dyDescent="0.25">
      <c r="A92" s="57"/>
      <c r="B92" s="54">
        <v>5213</v>
      </c>
      <c r="C92" s="57" t="s">
        <v>372</v>
      </c>
      <c r="D92" s="51">
        <v>100</v>
      </c>
      <c r="E92" s="162">
        <v>100</v>
      </c>
      <c r="F92" s="109">
        <v>0</v>
      </c>
      <c r="G92" s="108">
        <f t="shared" si="3"/>
        <v>0</v>
      </c>
    </row>
    <row r="93" spans="1:7" s="49" customFormat="1" ht="15.75" hidden="1" customHeight="1" thickBot="1" x14ac:dyDescent="0.3">
      <c r="A93" s="57"/>
      <c r="B93" s="54">
        <v>5269</v>
      </c>
      <c r="C93" s="72" t="s">
        <v>492</v>
      </c>
      <c r="D93" s="51"/>
      <c r="E93" s="162"/>
      <c r="F93" s="109"/>
      <c r="G93" s="108" t="e">
        <f t="shared" si="3"/>
        <v>#DIV/0!</v>
      </c>
    </row>
    <row r="94" spans="1:7" s="49" customFormat="1" ht="15.75" hidden="1" customHeight="1" thickTop="1" x14ac:dyDescent="0.25">
      <c r="A94" s="57"/>
      <c r="B94" s="54">
        <v>5272</v>
      </c>
      <c r="C94" s="57" t="s">
        <v>119</v>
      </c>
      <c r="D94" s="51"/>
      <c r="E94" s="162"/>
      <c r="F94" s="109"/>
      <c r="G94" s="108" t="e">
        <f t="shared" si="3"/>
        <v>#DIV/0!</v>
      </c>
    </row>
    <row r="95" spans="1:7" s="49" customFormat="1" ht="15.75" customHeight="1" x14ac:dyDescent="0.25">
      <c r="A95" s="57"/>
      <c r="B95" s="54">
        <v>5279</v>
      </c>
      <c r="C95" s="57" t="s">
        <v>120</v>
      </c>
      <c r="D95" s="51">
        <v>150</v>
      </c>
      <c r="E95" s="162">
        <v>150</v>
      </c>
      <c r="F95" s="109">
        <v>32.200000000000003</v>
      </c>
      <c r="G95" s="108">
        <f t="shared" si="3"/>
        <v>21.466666666666669</v>
      </c>
    </row>
    <row r="96" spans="1:7" s="49" customFormat="1" ht="15.75" hidden="1" customHeight="1" x14ac:dyDescent="0.25">
      <c r="A96" s="57"/>
      <c r="B96" s="54">
        <v>5299</v>
      </c>
      <c r="C96" s="57" t="s">
        <v>640</v>
      </c>
      <c r="D96" s="51"/>
      <c r="E96" s="162"/>
      <c r="F96" s="109"/>
      <c r="G96" s="108" t="e">
        <f t="shared" si="3"/>
        <v>#DIV/0!</v>
      </c>
    </row>
    <row r="97" spans="1:7" s="49" customFormat="1" ht="15.75" hidden="1" customHeight="1" x14ac:dyDescent="0.25">
      <c r="A97" s="57"/>
      <c r="B97" s="54">
        <v>5311</v>
      </c>
      <c r="C97" s="57" t="s">
        <v>267</v>
      </c>
      <c r="D97" s="51"/>
      <c r="E97" s="162"/>
      <c r="F97" s="109"/>
      <c r="G97" s="108" t="e">
        <f t="shared" si="3"/>
        <v>#DIV/0!</v>
      </c>
    </row>
    <row r="98" spans="1:7" s="49" customFormat="1" ht="15" x14ac:dyDescent="0.25">
      <c r="A98" s="57"/>
      <c r="B98" s="54">
        <v>5511</v>
      </c>
      <c r="C98" s="57" t="s">
        <v>740</v>
      </c>
      <c r="D98" s="51">
        <v>0</v>
      </c>
      <c r="E98" s="162">
        <v>430</v>
      </c>
      <c r="F98" s="109">
        <v>430</v>
      </c>
      <c r="G98" s="108">
        <f t="shared" si="3"/>
        <v>100</v>
      </c>
    </row>
    <row r="99" spans="1:7" s="49" customFormat="1" ht="15" x14ac:dyDescent="0.25">
      <c r="A99" s="57"/>
      <c r="B99" s="54">
        <v>5512</v>
      </c>
      <c r="C99" s="57" t="s">
        <v>241</v>
      </c>
      <c r="D99" s="51">
        <v>11759</v>
      </c>
      <c r="E99" s="162">
        <v>12181</v>
      </c>
      <c r="F99" s="109">
        <v>10954</v>
      </c>
      <c r="G99" s="108">
        <f t="shared" si="3"/>
        <v>89.926935391182994</v>
      </c>
    </row>
    <row r="100" spans="1:7" s="49" customFormat="1" ht="15.75" customHeight="1" x14ac:dyDescent="0.25">
      <c r="A100" s="57"/>
      <c r="B100" s="54">
        <v>6112</v>
      </c>
      <c r="C100" s="69" t="s">
        <v>121</v>
      </c>
      <c r="D100" s="51">
        <v>10388</v>
      </c>
      <c r="E100" s="162">
        <v>10388</v>
      </c>
      <c r="F100" s="109">
        <v>4407</v>
      </c>
      <c r="G100" s="108">
        <f t="shared" si="3"/>
        <v>42.423950712360416</v>
      </c>
    </row>
    <row r="101" spans="1:7" s="49" customFormat="1" ht="15.75" hidden="1" customHeight="1" x14ac:dyDescent="0.25">
      <c r="A101" s="57"/>
      <c r="B101" s="54">
        <v>6114</v>
      </c>
      <c r="C101" s="69" t="s">
        <v>122</v>
      </c>
      <c r="D101" s="51"/>
      <c r="E101" s="162"/>
      <c r="F101" s="109"/>
      <c r="G101" s="108" t="e">
        <f t="shared" si="3"/>
        <v>#DIV/0!</v>
      </c>
    </row>
    <row r="102" spans="1:7" s="49" customFormat="1" ht="15.75" customHeight="1" x14ac:dyDescent="0.25">
      <c r="A102" s="57"/>
      <c r="B102" s="54">
        <v>6115</v>
      </c>
      <c r="C102" s="69" t="s">
        <v>123</v>
      </c>
      <c r="D102" s="51">
        <v>956</v>
      </c>
      <c r="E102" s="162">
        <v>956</v>
      </c>
      <c r="F102" s="109">
        <v>30.9</v>
      </c>
      <c r="G102" s="108">
        <f t="shared" si="3"/>
        <v>3.2322175732217575</v>
      </c>
    </row>
    <row r="103" spans="1:7" s="49" customFormat="1" ht="15.75" hidden="1" customHeight="1" x14ac:dyDescent="0.25">
      <c r="A103" s="57"/>
      <c r="B103" s="54">
        <v>6117</v>
      </c>
      <c r="C103" s="69" t="s">
        <v>124</v>
      </c>
      <c r="D103" s="51"/>
      <c r="E103" s="162"/>
      <c r="F103" s="109"/>
      <c r="G103" s="108" t="e">
        <f t="shared" si="3"/>
        <v>#DIV/0!</v>
      </c>
    </row>
    <row r="104" spans="1:7" s="49" customFormat="1" ht="15.75" hidden="1" customHeight="1" x14ac:dyDescent="0.25">
      <c r="A104" s="57"/>
      <c r="B104" s="54">
        <v>6118</v>
      </c>
      <c r="C104" s="69" t="s">
        <v>125</v>
      </c>
      <c r="D104" s="51"/>
      <c r="E104" s="162"/>
      <c r="F104" s="109"/>
      <c r="G104" s="108" t="e">
        <f t="shared" si="3"/>
        <v>#DIV/0!</v>
      </c>
    </row>
    <row r="105" spans="1:7" s="49" customFormat="1" ht="16.05" hidden="1" customHeight="1" x14ac:dyDescent="0.25">
      <c r="A105" s="57"/>
      <c r="B105" s="54">
        <v>6149</v>
      </c>
      <c r="C105" s="69" t="s">
        <v>126</v>
      </c>
      <c r="D105" s="51"/>
      <c r="E105" s="162"/>
      <c r="F105" s="109"/>
      <c r="G105" s="108" t="e">
        <f t="shared" si="3"/>
        <v>#DIV/0!</v>
      </c>
    </row>
    <row r="106" spans="1:7" s="49" customFormat="1" ht="17.25" customHeight="1" thickBot="1" x14ac:dyDescent="0.3">
      <c r="A106" s="54"/>
      <c r="B106" s="54">
        <v>6171</v>
      </c>
      <c r="C106" s="69" t="s">
        <v>127</v>
      </c>
      <c r="D106" s="51">
        <v>87104</v>
      </c>
      <c r="E106" s="162">
        <v>95749.7</v>
      </c>
      <c r="F106" s="109">
        <v>36495.599999999999</v>
      </c>
      <c r="G106" s="108">
        <f t="shared" si="3"/>
        <v>38.115628560716118</v>
      </c>
    </row>
    <row r="107" spans="1:7" s="49" customFormat="1" ht="15.6" hidden="1" thickBot="1" x14ac:dyDescent="0.3">
      <c r="A107" s="57"/>
      <c r="B107" s="68">
        <v>6221</v>
      </c>
      <c r="C107" s="57" t="s">
        <v>535</v>
      </c>
      <c r="D107" s="51"/>
      <c r="E107" s="162"/>
      <c r="F107" s="109"/>
      <c r="G107" s="108" t="e">
        <f t="shared" si="3"/>
        <v>#DIV/0!</v>
      </c>
    </row>
    <row r="108" spans="1:7" s="49" customFormat="1" ht="15.6" hidden="1" thickBot="1" x14ac:dyDescent="0.3">
      <c r="A108" s="57"/>
      <c r="B108" s="68">
        <v>6399</v>
      </c>
      <c r="C108" s="57" t="s">
        <v>498</v>
      </c>
      <c r="D108" s="51"/>
      <c r="E108" s="162"/>
      <c r="F108" s="109"/>
      <c r="G108" s="108" t="e">
        <f t="shared" si="3"/>
        <v>#DIV/0!</v>
      </c>
    </row>
    <row r="109" spans="1:7" s="49" customFormat="1" ht="17.25" hidden="1" customHeight="1" thickBot="1" x14ac:dyDescent="0.3">
      <c r="A109" s="54"/>
      <c r="B109" s="54">
        <v>6402</v>
      </c>
      <c r="C109" s="69" t="s">
        <v>128</v>
      </c>
      <c r="D109" s="51"/>
      <c r="E109" s="162"/>
      <c r="F109" s="109"/>
      <c r="G109" s="108" t="e">
        <f t="shared" si="3"/>
        <v>#DIV/0!</v>
      </c>
    </row>
    <row r="110" spans="1:7" s="49" customFormat="1" ht="15.6" hidden="1" thickBot="1" x14ac:dyDescent="0.3">
      <c r="A110" s="57"/>
      <c r="B110" s="68">
        <v>6409</v>
      </c>
      <c r="C110" s="57" t="s">
        <v>291</v>
      </c>
      <c r="D110" s="51"/>
      <c r="E110" s="162"/>
      <c r="F110" s="109"/>
      <c r="G110" s="108" t="e">
        <f t="shared" si="3"/>
        <v>#DIV/0!</v>
      </c>
    </row>
    <row r="111" spans="1:7" s="49" customFormat="1" ht="18.75" customHeight="1" thickTop="1" thickBot="1" x14ac:dyDescent="0.35">
      <c r="A111" s="76"/>
      <c r="B111" s="77"/>
      <c r="C111" s="86" t="s">
        <v>290</v>
      </c>
      <c r="D111" s="84">
        <f t="shared" ref="D111:F111" si="4">SUM(D75:D110)</f>
        <v>112407</v>
      </c>
      <c r="E111" s="165">
        <f t="shared" si="4"/>
        <v>122075.7</v>
      </c>
      <c r="F111" s="179">
        <f t="shared" si="4"/>
        <v>52904.3</v>
      </c>
      <c r="G111" s="108">
        <f t="shared" si="3"/>
        <v>43.337289894712875</v>
      </c>
    </row>
    <row r="112" spans="1:7" s="49" customFormat="1" ht="12.75" customHeight="1" x14ac:dyDescent="0.25">
      <c r="B112" s="66"/>
      <c r="D112" s="53"/>
      <c r="E112" s="53"/>
    </row>
    <row r="113" spans="1:7" s="49" customFormat="1" ht="15.75" customHeight="1" thickBot="1" x14ac:dyDescent="0.3">
      <c r="B113" s="66"/>
      <c r="D113" s="53"/>
      <c r="E113" s="53"/>
    </row>
    <row r="114" spans="1:7" s="49" customFormat="1" ht="15.6" x14ac:dyDescent="0.3">
      <c r="A114" s="103" t="s">
        <v>14</v>
      </c>
      <c r="B114" s="104" t="s">
        <v>13</v>
      </c>
      <c r="C114" s="103" t="s">
        <v>12</v>
      </c>
      <c r="D114" s="203" t="s">
        <v>11</v>
      </c>
      <c r="E114" s="203" t="s">
        <v>11</v>
      </c>
      <c r="F114" s="18" t="s">
        <v>0</v>
      </c>
      <c r="G114" s="110" t="s">
        <v>330</v>
      </c>
    </row>
    <row r="115" spans="1:7" s="49" customFormat="1" ht="21" customHeight="1" thickBot="1" x14ac:dyDescent="0.35">
      <c r="A115" s="105"/>
      <c r="B115" s="106"/>
      <c r="C115" s="107"/>
      <c r="D115" s="204" t="s">
        <v>10</v>
      </c>
      <c r="E115" s="204" t="s">
        <v>9</v>
      </c>
      <c r="F115" s="190" t="s">
        <v>721</v>
      </c>
      <c r="G115" s="111" t="s">
        <v>331</v>
      </c>
    </row>
    <row r="116" spans="1:7" s="49" customFormat="1" ht="16.2" thickTop="1" x14ac:dyDescent="0.3">
      <c r="A116" s="55">
        <v>50</v>
      </c>
      <c r="B116" s="67"/>
      <c r="C116" s="89" t="s">
        <v>328</v>
      </c>
      <c r="D116" s="50"/>
      <c r="E116" s="171"/>
      <c r="F116" s="127"/>
      <c r="G116" s="125"/>
    </row>
    <row r="117" spans="1:7" s="49" customFormat="1" ht="14.25" customHeight="1" x14ac:dyDescent="0.25">
      <c r="A117" s="55"/>
      <c r="B117" s="67"/>
      <c r="C117" s="71"/>
      <c r="D117" s="50"/>
      <c r="E117" s="171"/>
      <c r="F117" s="128"/>
      <c r="G117" s="57"/>
    </row>
    <row r="118" spans="1:7" s="49" customFormat="1" ht="15" customHeight="1" x14ac:dyDescent="0.25">
      <c r="A118" s="55"/>
      <c r="B118" s="74">
        <v>2169</v>
      </c>
      <c r="C118" s="75" t="s">
        <v>293</v>
      </c>
      <c r="D118" s="51">
        <v>50</v>
      </c>
      <c r="E118" s="162">
        <v>50</v>
      </c>
      <c r="F118" s="109">
        <v>0</v>
      </c>
      <c r="G118" s="108">
        <f t="shared" ref="G118:G128" si="5">(F118/E118)*100</f>
        <v>0</v>
      </c>
    </row>
    <row r="119" spans="1:7" s="49" customFormat="1" ht="14.1" customHeight="1" x14ac:dyDescent="0.25">
      <c r="A119" s="55"/>
      <c r="B119" s="54">
        <v>2219</v>
      </c>
      <c r="C119" s="57" t="s">
        <v>169</v>
      </c>
      <c r="D119" s="51">
        <v>500</v>
      </c>
      <c r="E119" s="162">
        <v>473.7</v>
      </c>
      <c r="F119" s="109">
        <v>58.4</v>
      </c>
      <c r="G119" s="108">
        <f t="shared" si="5"/>
        <v>12.328477939624234</v>
      </c>
    </row>
    <row r="120" spans="1:7" s="49" customFormat="1" ht="13.8" customHeight="1" x14ac:dyDescent="0.25">
      <c r="A120" s="55"/>
      <c r="B120" s="54">
        <v>2229</v>
      </c>
      <c r="C120" s="57" t="s">
        <v>170</v>
      </c>
      <c r="D120" s="51">
        <v>250</v>
      </c>
      <c r="E120" s="162">
        <v>250</v>
      </c>
      <c r="F120" s="109">
        <v>0</v>
      </c>
      <c r="G120" s="108">
        <f t="shared" si="5"/>
        <v>0</v>
      </c>
    </row>
    <row r="121" spans="1:7" s="49" customFormat="1" ht="14.85" customHeight="1" x14ac:dyDescent="0.25">
      <c r="A121" s="55"/>
      <c r="B121" s="54">
        <v>2292</v>
      </c>
      <c r="C121" s="57" t="s">
        <v>518</v>
      </c>
      <c r="D121" s="51">
        <v>36454</v>
      </c>
      <c r="E121" s="162">
        <v>36454</v>
      </c>
      <c r="F121" s="109">
        <v>17780.2</v>
      </c>
      <c r="G121" s="108">
        <f t="shared" si="5"/>
        <v>48.774345750809239</v>
      </c>
    </row>
    <row r="122" spans="1:7" s="49" customFormat="1" ht="27.45" hidden="1" customHeight="1" x14ac:dyDescent="0.25">
      <c r="A122" s="55"/>
      <c r="B122" s="54">
        <v>2293</v>
      </c>
      <c r="C122" s="57" t="s">
        <v>294</v>
      </c>
      <c r="D122" s="51"/>
      <c r="E122" s="162"/>
      <c r="F122" s="109"/>
      <c r="G122" s="108" t="e">
        <f t="shared" si="5"/>
        <v>#DIV/0!</v>
      </c>
    </row>
    <row r="123" spans="1:7" s="49" customFormat="1" ht="15" customHeight="1" x14ac:dyDescent="0.25">
      <c r="A123" s="55"/>
      <c r="B123" s="54">
        <v>2299</v>
      </c>
      <c r="C123" s="57" t="s">
        <v>170</v>
      </c>
      <c r="D123" s="51">
        <v>0</v>
      </c>
      <c r="E123" s="162">
        <v>1.3</v>
      </c>
      <c r="F123" s="109">
        <v>1.3</v>
      </c>
      <c r="G123" s="108">
        <f t="shared" si="5"/>
        <v>100</v>
      </c>
    </row>
    <row r="124" spans="1:7" s="49" customFormat="1" ht="15" customHeight="1" x14ac:dyDescent="0.25">
      <c r="A124" s="55"/>
      <c r="B124" s="74">
        <v>3399</v>
      </c>
      <c r="C124" s="75" t="s">
        <v>171</v>
      </c>
      <c r="D124" s="51">
        <v>130</v>
      </c>
      <c r="E124" s="162">
        <v>130</v>
      </c>
      <c r="F124" s="109">
        <v>69.400000000000006</v>
      </c>
      <c r="G124" s="108">
        <f t="shared" si="5"/>
        <v>53.384615384615387</v>
      </c>
    </row>
    <row r="125" spans="1:7" s="49" customFormat="1" ht="15" x14ac:dyDescent="0.25">
      <c r="A125" s="75"/>
      <c r="B125" s="74">
        <v>6171</v>
      </c>
      <c r="C125" s="75" t="s">
        <v>252</v>
      </c>
      <c r="D125" s="51">
        <v>35156</v>
      </c>
      <c r="E125" s="162">
        <v>36744.800000000003</v>
      </c>
      <c r="F125" s="109">
        <v>13027.4</v>
      </c>
      <c r="G125" s="108">
        <f t="shared" si="5"/>
        <v>35.453724064357402</v>
      </c>
    </row>
    <row r="126" spans="1:7" s="49" customFormat="1" ht="15" hidden="1" x14ac:dyDescent="0.25">
      <c r="A126" s="75"/>
      <c r="B126" s="78">
        <v>6402</v>
      </c>
      <c r="C126" s="75" t="s">
        <v>154</v>
      </c>
      <c r="D126" s="51"/>
      <c r="E126" s="162"/>
      <c r="F126" s="128"/>
      <c r="G126" s="108" t="e">
        <f t="shared" si="5"/>
        <v>#DIV/0!</v>
      </c>
    </row>
    <row r="127" spans="1:7" s="49" customFormat="1" ht="15.6" thickBot="1" x14ac:dyDescent="0.3">
      <c r="A127" s="75"/>
      <c r="B127" s="78">
        <v>6409</v>
      </c>
      <c r="C127" s="75" t="s">
        <v>155</v>
      </c>
      <c r="D127" s="51">
        <v>0</v>
      </c>
      <c r="E127" s="162">
        <v>25</v>
      </c>
      <c r="F127" s="208">
        <v>25</v>
      </c>
      <c r="G127" s="108">
        <f t="shared" si="5"/>
        <v>100</v>
      </c>
    </row>
    <row r="128" spans="1:7" s="49" customFormat="1" ht="18.75" customHeight="1" thickTop="1" thickBot="1" x14ac:dyDescent="0.35">
      <c r="A128" s="76"/>
      <c r="B128" s="79"/>
      <c r="C128" s="86" t="s">
        <v>157</v>
      </c>
      <c r="D128" s="84">
        <f t="shared" ref="D128:F128" si="6">SUM(D118:D127)</f>
        <v>72540</v>
      </c>
      <c r="E128" s="165">
        <f t="shared" si="6"/>
        <v>74128.800000000003</v>
      </c>
      <c r="F128" s="240">
        <f t="shared" si="6"/>
        <v>30961.700000000004</v>
      </c>
      <c r="G128" s="108">
        <f t="shared" si="5"/>
        <v>41.767437217383801</v>
      </c>
    </row>
    <row r="129" spans="1:7" s="49" customFormat="1" ht="18.75" customHeight="1" thickBot="1" x14ac:dyDescent="0.35">
      <c r="B129" s="66"/>
      <c r="C129" s="91"/>
      <c r="D129" s="92"/>
      <c r="E129" s="92"/>
      <c r="F129" s="92"/>
      <c r="G129" s="53"/>
    </row>
    <row r="130" spans="1:7" s="49" customFormat="1" ht="15.6" x14ac:dyDescent="0.3">
      <c r="A130" s="103" t="s">
        <v>14</v>
      </c>
      <c r="B130" s="104" t="s">
        <v>13</v>
      </c>
      <c r="C130" s="103" t="s">
        <v>12</v>
      </c>
      <c r="D130" s="203" t="s">
        <v>11</v>
      </c>
      <c r="E130" s="203" t="s">
        <v>11</v>
      </c>
      <c r="F130" s="18" t="s">
        <v>0</v>
      </c>
      <c r="G130" s="110" t="s">
        <v>330</v>
      </c>
    </row>
    <row r="131" spans="1:7" s="49" customFormat="1" ht="21" customHeight="1" thickBot="1" x14ac:dyDescent="0.35">
      <c r="A131" s="105"/>
      <c r="B131" s="106"/>
      <c r="C131" s="107"/>
      <c r="D131" s="204" t="s">
        <v>10</v>
      </c>
      <c r="E131" s="204" t="s">
        <v>9</v>
      </c>
      <c r="F131" s="190" t="s">
        <v>721</v>
      </c>
      <c r="G131" s="111" t="s">
        <v>331</v>
      </c>
    </row>
    <row r="132" spans="1:7" s="49" customFormat="1" ht="16.2" thickTop="1" x14ac:dyDescent="0.3">
      <c r="A132" s="55">
        <v>70</v>
      </c>
      <c r="B132" s="55"/>
      <c r="C132" s="83" t="s">
        <v>678</v>
      </c>
      <c r="D132" s="50"/>
      <c r="E132" s="171"/>
      <c r="F132" s="127"/>
      <c r="G132" s="125"/>
    </row>
    <row r="133" spans="1:7" s="49" customFormat="1" ht="15" customHeight="1" x14ac:dyDescent="0.25">
      <c r="A133" s="57"/>
      <c r="B133" s="54"/>
      <c r="C133" s="56"/>
      <c r="D133" s="51"/>
      <c r="E133" s="162"/>
      <c r="F133" s="128"/>
      <c r="G133" s="57"/>
    </row>
    <row r="134" spans="1:7" s="49" customFormat="1" ht="15" customHeight="1" x14ac:dyDescent="0.25">
      <c r="A134" s="57"/>
      <c r="B134" s="54">
        <v>2212</v>
      </c>
      <c r="C134" s="57" t="s">
        <v>85</v>
      </c>
      <c r="D134" s="51">
        <v>27000</v>
      </c>
      <c r="E134" s="162">
        <v>24397.200000000001</v>
      </c>
      <c r="F134" s="109">
        <v>4219.8</v>
      </c>
      <c r="G134" s="108">
        <f t="shared" ref="G134:G157" si="7">(F134/E134)*100</f>
        <v>17.296247110324138</v>
      </c>
    </row>
    <row r="135" spans="1:7" s="49" customFormat="1" ht="15" customHeight="1" x14ac:dyDescent="0.25">
      <c r="A135" s="57"/>
      <c r="B135" s="54">
        <v>2219</v>
      </c>
      <c r="C135" s="57" t="s">
        <v>86</v>
      </c>
      <c r="D135" s="51">
        <v>86850</v>
      </c>
      <c r="E135" s="162">
        <v>95758.3</v>
      </c>
      <c r="F135" s="109">
        <v>6816.7</v>
      </c>
      <c r="G135" s="108">
        <f t="shared" si="7"/>
        <v>7.1186518557660268</v>
      </c>
    </row>
    <row r="136" spans="1:7" s="49" customFormat="1" ht="15.45" customHeight="1" x14ac:dyDescent="0.25">
      <c r="A136" s="55"/>
      <c r="B136" s="54">
        <v>2333</v>
      </c>
      <c r="C136" s="57" t="s">
        <v>697</v>
      </c>
      <c r="D136" s="51">
        <v>100</v>
      </c>
      <c r="E136" s="162">
        <v>402.5</v>
      </c>
      <c r="F136" s="109">
        <v>0</v>
      </c>
      <c r="G136" s="108">
        <f t="shared" si="7"/>
        <v>0</v>
      </c>
    </row>
    <row r="137" spans="1:7" s="49" customFormat="1" ht="15" customHeight="1" x14ac:dyDescent="0.25">
      <c r="A137" s="57"/>
      <c r="B137" s="54">
        <v>3111</v>
      </c>
      <c r="C137" s="57" t="s">
        <v>301</v>
      </c>
      <c r="D137" s="51">
        <v>2000</v>
      </c>
      <c r="E137" s="162">
        <v>2000</v>
      </c>
      <c r="F137" s="109">
        <v>108.9</v>
      </c>
      <c r="G137" s="108">
        <f t="shared" si="7"/>
        <v>5.4450000000000003</v>
      </c>
    </row>
    <row r="138" spans="1:7" s="49" customFormat="1" ht="15" customHeight="1" x14ac:dyDescent="0.25">
      <c r="A138" s="57"/>
      <c r="B138" s="54">
        <v>3113</v>
      </c>
      <c r="C138" s="57" t="s">
        <v>93</v>
      </c>
      <c r="D138" s="51">
        <v>17100</v>
      </c>
      <c r="E138" s="162">
        <v>20511.099999999999</v>
      </c>
      <c r="F138" s="109">
        <v>2810.2</v>
      </c>
      <c r="G138" s="108">
        <f t="shared" si="7"/>
        <v>13.70087416082024</v>
      </c>
    </row>
    <row r="139" spans="1:7" s="49" customFormat="1" ht="15" customHeight="1" x14ac:dyDescent="0.25">
      <c r="A139" s="57"/>
      <c r="B139" s="54">
        <v>3322</v>
      </c>
      <c r="C139" s="57" t="s">
        <v>97</v>
      </c>
      <c r="D139" s="51">
        <v>13200</v>
      </c>
      <c r="E139" s="162">
        <v>25797.5</v>
      </c>
      <c r="F139" s="109">
        <v>952.4</v>
      </c>
      <c r="G139" s="108">
        <f t="shared" si="7"/>
        <v>3.6918306037406721</v>
      </c>
    </row>
    <row r="140" spans="1:7" s="49" customFormat="1" ht="15" customHeight="1" x14ac:dyDescent="0.25">
      <c r="A140" s="75"/>
      <c r="B140" s="74">
        <v>3412</v>
      </c>
      <c r="C140" s="57" t="s">
        <v>99</v>
      </c>
      <c r="D140" s="51">
        <v>317000</v>
      </c>
      <c r="E140" s="162">
        <v>392930.2</v>
      </c>
      <c r="F140" s="109">
        <v>58263.199999999997</v>
      </c>
      <c r="G140" s="108">
        <f t="shared" si="7"/>
        <v>14.827875281665801</v>
      </c>
    </row>
    <row r="141" spans="1:7" s="49" customFormat="1" ht="14.7" customHeight="1" x14ac:dyDescent="0.25">
      <c r="A141" s="75"/>
      <c r="B141" s="68">
        <v>3421</v>
      </c>
      <c r="C141" s="70" t="s">
        <v>100</v>
      </c>
      <c r="D141" s="51">
        <v>5100</v>
      </c>
      <c r="E141" s="162">
        <v>5041.6000000000004</v>
      </c>
      <c r="F141" s="109">
        <v>141.6</v>
      </c>
      <c r="G141" s="108">
        <f t="shared" si="7"/>
        <v>2.8086321802602345</v>
      </c>
    </row>
    <row r="142" spans="1:7" ht="15" customHeight="1" x14ac:dyDescent="0.25">
      <c r="A142" s="57"/>
      <c r="B142" s="68">
        <v>3612</v>
      </c>
      <c r="C142" s="69" t="s">
        <v>101</v>
      </c>
      <c r="D142" s="51">
        <v>100</v>
      </c>
      <c r="E142" s="162">
        <v>1934.4</v>
      </c>
      <c r="F142" s="109">
        <v>1834.4</v>
      </c>
      <c r="G142" s="108">
        <f t="shared" si="7"/>
        <v>94.830438378825477</v>
      </c>
    </row>
    <row r="143" spans="1:7" ht="15" customHeight="1" x14ac:dyDescent="0.25">
      <c r="A143" s="57"/>
      <c r="B143" s="68">
        <v>3613</v>
      </c>
      <c r="C143" s="69" t="s">
        <v>183</v>
      </c>
      <c r="D143" s="51">
        <v>5000</v>
      </c>
      <c r="E143" s="162">
        <v>10469.4</v>
      </c>
      <c r="F143" s="109">
        <v>5336.1</v>
      </c>
      <c r="G143" s="108">
        <f t="shared" si="7"/>
        <v>50.968536878904239</v>
      </c>
    </row>
    <row r="144" spans="1:7" ht="15" customHeight="1" x14ac:dyDescent="0.25">
      <c r="A144" s="57"/>
      <c r="B144" s="68">
        <v>3631</v>
      </c>
      <c r="C144" s="69" t="s">
        <v>103</v>
      </c>
      <c r="D144" s="51">
        <v>6998</v>
      </c>
      <c r="E144" s="162">
        <v>7762</v>
      </c>
      <c r="F144" s="109">
        <v>123.6</v>
      </c>
      <c r="G144" s="108">
        <f t="shared" si="7"/>
        <v>1.5923730997165677</v>
      </c>
    </row>
    <row r="145" spans="1:7" ht="15" hidden="1" customHeight="1" x14ac:dyDescent="0.25">
      <c r="A145" s="57"/>
      <c r="B145" s="68">
        <v>3632</v>
      </c>
      <c r="C145" s="70" t="s">
        <v>104</v>
      </c>
      <c r="D145" s="51"/>
      <c r="E145" s="162"/>
      <c r="F145" s="109"/>
      <c r="G145" s="108" t="e">
        <f t="shared" si="7"/>
        <v>#DIV/0!</v>
      </c>
    </row>
    <row r="146" spans="1:7" s="49" customFormat="1" ht="15.45" customHeight="1" x14ac:dyDescent="0.25">
      <c r="A146" s="55"/>
      <c r="B146" s="54">
        <v>3635</v>
      </c>
      <c r="C146" s="57" t="s">
        <v>698</v>
      </c>
      <c r="D146" s="51">
        <v>1200</v>
      </c>
      <c r="E146" s="162">
        <v>1200</v>
      </c>
      <c r="F146" s="109">
        <v>0</v>
      </c>
      <c r="G146" s="108">
        <f t="shared" si="7"/>
        <v>0</v>
      </c>
    </row>
    <row r="147" spans="1:7" ht="17.55" customHeight="1" x14ac:dyDescent="0.25">
      <c r="A147" s="57"/>
      <c r="B147" s="68">
        <v>3639</v>
      </c>
      <c r="C147" s="70" t="s">
        <v>185</v>
      </c>
      <c r="D147" s="51">
        <v>2100</v>
      </c>
      <c r="E147" s="162">
        <v>948.1</v>
      </c>
      <c r="F147" s="109">
        <v>35</v>
      </c>
      <c r="G147" s="108">
        <f t="shared" si="7"/>
        <v>3.6915937137432762</v>
      </c>
    </row>
    <row r="148" spans="1:7" ht="15" customHeight="1" x14ac:dyDescent="0.25">
      <c r="A148" s="57"/>
      <c r="B148" s="68">
        <v>3722</v>
      </c>
      <c r="C148" s="70" t="s">
        <v>416</v>
      </c>
      <c r="D148" s="51">
        <v>100</v>
      </c>
      <c r="E148" s="162">
        <v>0</v>
      </c>
      <c r="F148" s="109">
        <v>0</v>
      </c>
      <c r="G148" s="108" t="e">
        <f t="shared" si="7"/>
        <v>#DIV/0!</v>
      </c>
    </row>
    <row r="149" spans="1:7" ht="15" customHeight="1" x14ac:dyDescent="0.25">
      <c r="A149" s="57"/>
      <c r="B149" s="68">
        <v>3744</v>
      </c>
      <c r="C149" s="70" t="s">
        <v>111</v>
      </c>
      <c r="D149" s="51">
        <v>1200</v>
      </c>
      <c r="E149" s="162">
        <v>1220</v>
      </c>
      <c r="F149" s="109">
        <v>0</v>
      </c>
      <c r="G149" s="108">
        <f t="shared" si="7"/>
        <v>0</v>
      </c>
    </row>
    <row r="150" spans="1:7" ht="15" customHeight="1" x14ac:dyDescent="0.25">
      <c r="A150" s="57"/>
      <c r="B150" s="68">
        <v>3745</v>
      </c>
      <c r="C150" s="70" t="s">
        <v>112</v>
      </c>
      <c r="D150" s="51">
        <v>14100</v>
      </c>
      <c r="E150" s="162">
        <v>6701.6</v>
      </c>
      <c r="F150" s="109">
        <v>1390.5</v>
      </c>
      <c r="G150" s="108">
        <f t="shared" si="7"/>
        <v>20.748776411603199</v>
      </c>
    </row>
    <row r="151" spans="1:7" ht="15" customHeight="1" x14ac:dyDescent="0.25">
      <c r="A151" s="57"/>
      <c r="B151" s="68">
        <v>3749</v>
      </c>
      <c r="C151" s="69" t="s">
        <v>741</v>
      </c>
      <c r="D151" s="51">
        <v>14660</v>
      </c>
      <c r="E151" s="162">
        <v>14660</v>
      </c>
      <c r="F151" s="109">
        <v>1421.8</v>
      </c>
      <c r="G151" s="108">
        <f t="shared" si="7"/>
        <v>9.6984993178717609</v>
      </c>
    </row>
    <row r="152" spans="1:7" ht="15" customHeight="1" x14ac:dyDescent="0.25">
      <c r="A152" s="57"/>
      <c r="B152" s="68">
        <v>3900</v>
      </c>
      <c r="C152" s="69" t="s">
        <v>742</v>
      </c>
      <c r="D152" s="51">
        <v>570</v>
      </c>
      <c r="E152" s="162">
        <v>560</v>
      </c>
      <c r="F152" s="109">
        <v>275.8</v>
      </c>
      <c r="G152" s="108">
        <f t="shared" si="7"/>
        <v>49.25</v>
      </c>
    </row>
    <row r="153" spans="1:7" ht="15" customHeight="1" x14ac:dyDescent="0.25">
      <c r="A153" s="57"/>
      <c r="B153" s="68">
        <v>4351</v>
      </c>
      <c r="C153" s="69" t="s">
        <v>239</v>
      </c>
      <c r="D153" s="51">
        <v>10300</v>
      </c>
      <c r="E153" s="162">
        <v>11121</v>
      </c>
      <c r="F153" s="109">
        <v>0</v>
      </c>
      <c r="G153" s="108">
        <f t="shared" si="7"/>
        <v>0</v>
      </c>
    </row>
    <row r="154" spans="1:7" ht="15" customHeight="1" x14ac:dyDescent="0.25">
      <c r="A154" s="57"/>
      <c r="B154" s="68">
        <v>4357</v>
      </c>
      <c r="C154" s="69" t="s">
        <v>113</v>
      </c>
      <c r="D154" s="51">
        <v>25000</v>
      </c>
      <c r="E154" s="162">
        <v>27174.400000000001</v>
      </c>
      <c r="F154" s="109">
        <v>14212.8</v>
      </c>
      <c r="G154" s="108">
        <f t="shared" si="7"/>
        <v>52.302166745171917</v>
      </c>
    </row>
    <row r="155" spans="1:7" ht="17.55" customHeight="1" thickBot="1" x14ac:dyDescent="0.3">
      <c r="A155" s="71"/>
      <c r="B155" s="68">
        <v>6171</v>
      </c>
      <c r="C155" s="70" t="s">
        <v>176</v>
      </c>
      <c r="D155" s="51">
        <v>14912</v>
      </c>
      <c r="E155" s="162">
        <v>15414.3</v>
      </c>
      <c r="F155" s="109">
        <v>5179</v>
      </c>
      <c r="G155" s="108">
        <f t="shared" si="7"/>
        <v>33.598671363603927</v>
      </c>
    </row>
    <row r="156" spans="1:7" s="49" customFormat="1" ht="17.25" hidden="1" customHeight="1" thickBot="1" x14ac:dyDescent="0.3">
      <c r="A156" s="57"/>
      <c r="B156" s="54">
        <v>6409</v>
      </c>
      <c r="C156" s="57" t="s">
        <v>180</v>
      </c>
      <c r="D156" s="51"/>
      <c r="E156" s="162"/>
      <c r="F156" s="109"/>
      <c r="G156" s="108" t="e">
        <f t="shared" si="7"/>
        <v>#DIV/0!</v>
      </c>
    </row>
    <row r="157" spans="1:7" ht="16.8" thickTop="1" thickBot="1" x14ac:dyDescent="0.35">
      <c r="A157" s="76"/>
      <c r="B157" s="79"/>
      <c r="C157" s="134" t="s">
        <v>690</v>
      </c>
      <c r="D157" s="84">
        <f t="shared" ref="D157:F157" si="8">SUM(D134:D156)</f>
        <v>564590</v>
      </c>
      <c r="E157" s="165">
        <f t="shared" si="8"/>
        <v>666003.60000000009</v>
      </c>
      <c r="F157" s="179">
        <f t="shared" si="8"/>
        <v>103121.80000000002</v>
      </c>
      <c r="G157" s="108">
        <f t="shared" si="7"/>
        <v>15.483670058239927</v>
      </c>
    </row>
    <row r="158" spans="1:7" s="49" customFormat="1" ht="18.75" customHeight="1" x14ac:dyDescent="0.3">
      <c r="B158" s="66"/>
      <c r="C158" s="91"/>
      <c r="D158" s="92"/>
      <c r="E158" s="92"/>
      <c r="F158" s="92"/>
      <c r="G158" s="53"/>
    </row>
    <row r="159" spans="1:7" s="49" customFormat="1" ht="22.8" customHeight="1" thickBot="1" x14ac:dyDescent="0.35">
      <c r="B159" s="66"/>
      <c r="D159" s="206"/>
      <c r="E159" s="205"/>
    </row>
    <row r="160" spans="1:7" s="49" customFormat="1" ht="18" customHeight="1" x14ac:dyDescent="0.3">
      <c r="A160" s="103" t="s">
        <v>14</v>
      </c>
      <c r="B160" s="104" t="s">
        <v>13</v>
      </c>
      <c r="C160" s="103" t="s">
        <v>12</v>
      </c>
      <c r="D160" s="203" t="s">
        <v>11</v>
      </c>
      <c r="E160" s="203" t="s">
        <v>11</v>
      </c>
      <c r="F160" s="18" t="s">
        <v>0</v>
      </c>
      <c r="G160" s="110" t="s">
        <v>330</v>
      </c>
    </row>
    <row r="161" spans="1:7" s="49" customFormat="1" ht="21" customHeight="1" thickBot="1" x14ac:dyDescent="0.35">
      <c r="A161" s="105"/>
      <c r="B161" s="106"/>
      <c r="C161" s="107"/>
      <c r="D161" s="204" t="s">
        <v>10</v>
      </c>
      <c r="E161" s="204" t="s">
        <v>9</v>
      </c>
      <c r="F161" s="190" t="s">
        <v>721</v>
      </c>
      <c r="G161" s="111" t="s">
        <v>331</v>
      </c>
    </row>
    <row r="162" spans="1:7" s="49" customFormat="1" ht="18" customHeight="1" thickTop="1" x14ac:dyDescent="0.3">
      <c r="A162" s="55">
        <v>90</v>
      </c>
      <c r="B162" s="55"/>
      <c r="C162" s="89" t="s">
        <v>52</v>
      </c>
      <c r="D162" s="50"/>
      <c r="E162" s="171"/>
      <c r="F162" s="127"/>
      <c r="G162" s="125"/>
    </row>
    <row r="163" spans="1:7" s="49" customFormat="1" ht="15" customHeight="1" x14ac:dyDescent="0.25">
      <c r="A163" s="57"/>
      <c r="B163" s="54"/>
      <c r="C163" s="57"/>
      <c r="D163" s="51"/>
      <c r="E163" s="162"/>
      <c r="F163" s="128"/>
      <c r="G163" s="57"/>
    </row>
    <row r="164" spans="1:7" s="49" customFormat="1" ht="15" customHeight="1" x14ac:dyDescent="0.25">
      <c r="A164" s="57"/>
      <c r="B164" s="54">
        <v>2219</v>
      </c>
      <c r="C164" s="57" t="s">
        <v>86</v>
      </c>
      <c r="D164" s="51">
        <v>4781</v>
      </c>
      <c r="E164" s="162">
        <v>4757</v>
      </c>
      <c r="F164" s="109">
        <v>1387</v>
      </c>
      <c r="G164" s="108">
        <f t="shared" ref="G164:G171" si="9">(F164/E164)*100</f>
        <v>29.157031742694979</v>
      </c>
    </row>
    <row r="165" spans="1:7" s="49" customFormat="1" ht="15" customHeight="1" x14ac:dyDescent="0.25">
      <c r="A165" s="57"/>
      <c r="B165" s="54">
        <v>3421</v>
      </c>
      <c r="C165" s="57" t="s">
        <v>264</v>
      </c>
      <c r="D165" s="51">
        <v>1072</v>
      </c>
      <c r="E165" s="162">
        <v>1072</v>
      </c>
      <c r="F165" s="109">
        <v>470</v>
      </c>
      <c r="G165" s="108">
        <f t="shared" si="9"/>
        <v>43.843283582089555</v>
      </c>
    </row>
    <row r="166" spans="1:7" s="49" customFormat="1" ht="15" customHeight="1" x14ac:dyDescent="0.25">
      <c r="A166" s="57"/>
      <c r="B166" s="54">
        <v>4349</v>
      </c>
      <c r="C166" s="57" t="s">
        <v>577</v>
      </c>
      <c r="D166" s="51">
        <v>3545</v>
      </c>
      <c r="E166" s="162">
        <v>3747</v>
      </c>
      <c r="F166" s="109">
        <v>1383.9</v>
      </c>
      <c r="G166" s="108">
        <f t="shared" si="9"/>
        <v>36.933546837469976</v>
      </c>
    </row>
    <row r="167" spans="1:7" s="49" customFormat="1" ht="15" customHeight="1" thickBot="1" x14ac:dyDescent="0.3">
      <c r="A167" s="57"/>
      <c r="B167" s="54">
        <v>5311</v>
      </c>
      <c r="C167" s="57" t="s">
        <v>173</v>
      </c>
      <c r="D167" s="51">
        <v>39288</v>
      </c>
      <c r="E167" s="162">
        <v>39267</v>
      </c>
      <c r="F167" s="109">
        <v>17323.900000000001</v>
      </c>
      <c r="G167" s="108">
        <f t="shared" si="9"/>
        <v>44.118216313953198</v>
      </c>
    </row>
    <row r="168" spans="1:7" s="49" customFormat="1" ht="16.5" hidden="1" customHeight="1" thickBot="1" x14ac:dyDescent="0.3">
      <c r="A168" s="74"/>
      <c r="B168" s="129">
        <v>6171</v>
      </c>
      <c r="C168" s="75" t="s">
        <v>667</v>
      </c>
      <c r="D168" s="51">
        <v>0</v>
      </c>
      <c r="E168" s="162">
        <v>0</v>
      </c>
      <c r="F168" s="109"/>
      <c r="G168" s="108" t="e">
        <f t="shared" si="9"/>
        <v>#DIV/0!</v>
      </c>
    </row>
    <row r="169" spans="1:7" s="49" customFormat="1" ht="16.5" hidden="1" customHeight="1" x14ac:dyDescent="0.25">
      <c r="A169" s="74"/>
      <c r="B169" s="129">
        <v>6402</v>
      </c>
      <c r="C169" s="130" t="s">
        <v>172</v>
      </c>
      <c r="D169" s="51"/>
      <c r="E169" s="162"/>
      <c r="F169" s="109"/>
      <c r="G169" s="108" t="e">
        <f t="shared" si="9"/>
        <v>#DIV/0!</v>
      </c>
    </row>
    <row r="170" spans="1:7" s="49" customFormat="1" ht="16.5" hidden="1" customHeight="1" thickBot="1" x14ac:dyDescent="0.3">
      <c r="A170" s="74"/>
      <c r="B170" s="129">
        <v>6409</v>
      </c>
      <c r="C170" s="130" t="s">
        <v>381</v>
      </c>
      <c r="D170" s="51"/>
      <c r="E170" s="162"/>
      <c r="F170" s="109"/>
      <c r="G170" s="108" t="e">
        <f t="shared" si="9"/>
        <v>#DIV/0!</v>
      </c>
    </row>
    <row r="171" spans="1:7" s="49" customFormat="1" ht="18.75" customHeight="1" thickTop="1" thickBot="1" x14ac:dyDescent="0.35">
      <c r="A171" s="76"/>
      <c r="B171" s="77"/>
      <c r="C171" s="86" t="s">
        <v>174</v>
      </c>
      <c r="D171" s="84">
        <f t="shared" ref="D171" si="10">SUM(D161:D170)</f>
        <v>48686</v>
      </c>
      <c r="E171" s="165">
        <f>SUM(E160:E170)</f>
        <v>48843</v>
      </c>
      <c r="F171" s="179">
        <f t="shared" ref="F171" si="11">SUM(F164,F165,F166,F167,F169,F170)</f>
        <v>20564.800000000003</v>
      </c>
      <c r="G171" s="108">
        <f t="shared" si="9"/>
        <v>42.103883872816986</v>
      </c>
    </row>
    <row r="172" spans="1:7" s="49" customFormat="1" ht="13.8" customHeight="1" x14ac:dyDescent="0.3">
      <c r="A172" s="93"/>
      <c r="B172" s="94"/>
      <c r="C172" s="95"/>
      <c r="D172" s="96"/>
      <c r="E172" s="96"/>
    </row>
    <row r="173" spans="1:7" s="49" customFormat="1" ht="12" customHeight="1" thickBot="1" x14ac:dyDescent="0.35">
      <c r="A173" s="97"/>
      <c r="B173" s="98"/>
      <c r="C173" s="99"/>
      <c r="D173" s="100"/>
      <c r="E173" s="100"/>
    </row>
    <row r="174" spans="1:7" s="49" customFormat="1" ht="15.6" x14ac:dyDescent="0.3">
      <c r="A174" s="103" t="s">
        <v>14</v>
      </c>
      <c r="B174" s="104" t="s">
        <v>13</v>
      </c>
      <c r="C174" s="103" t="s">
        <v>12</v>
      </c>
      <c r="D174" s="203" t="s">
        <v>11</v>
      </c>
      <c r="E174" s="203" t="s">
        <v>11</v>
      </c>
      <c r="F174" s="18" t="s">
        <v>0</v>
      </c>
      <c r="G174" s="110" t="s">
        <v>330</v>
      </c>
    </row>
    <row r="175" spans="1:7" s="49" customFormat="1" ht="21" customHeight="1" thickBot="1" x14ac:dyDescent="0.35">
      <c r="A175" s="105"/>
      <c r="B175" s="106"/>
      <c r="C175" s="107"/>
      <c r="D175" s="204" t="s">
        <v>10</v>
      </c>
      <c r="E175" s="204" t="s">
        <v>9</v>
      </c>
      <c r="F175" s="190" t="s">
        <v>721</v>
      </c>
      <c r="G175" s="111" t="s">
        <v>331</v>
      </c>
    </row>
    <row r="176" spans="1:7" s="49" customFormat="1" ht="16.2" thickTop="1" x14ac:dyDescent="0.3">
      <c r="A176" s="55">
        <v>100</v>
      </c>
      <c r="B176" s="272" t="s">
        <v>329</v>
      </c>
      <c r="C176" s="273"/>
      <c r="D176" s="50"/>
      <c r="E176" s="171"/>
      <c r="F176" s="127"/>
      <c r="G176" s="125"/>
    </row>
    <row r="177" spans="1:7" s="49" customFormat="1" ht="15" x14ac:dyDescent="0.25">
      <c r="A177" s="57"/>
      <c r="B177" s="68"/>
      <c r="C177" s="57"/>
      <c r="D177" s="51"/>
      <c r="E177" s="162"/>
      <c r="F177" s="128"/>
      <c r="G177" s="57"/>
    </row>
    <row r="178" spans="1:7" s="49" customFormat="1" ht="15" x14ac:dyDescent="0.25">
      <c r="A178" s="57"/>
      <c r="B178" s="68">
        <v>1014</v>
      </c>
      <c r="C178" s="57" t="s">
        <v>158</v>
      </c>
      <c r="D178" s="51">
        <v>490</v>
      </c>
      <c r="E178" s="162">
        <v>490</v>
      </c>
      <c r="F178" s="109">
        <v>120.8</v>
      </c>
      <c r="G178" s="108">
        <f t="shared" ref="G178:G197" si="12">(F178/E178)*100</f>
        <v>24.653061224489793</v>
      </c>
    </row>
    <row r="179" spans="1:7" s="49" customFormat="1" ht="15" hidden="1" customHeight="1" x14ac:dyDescent="0.25">
      <c r="A179" s="75"/>
      <c r="B179" s="78">
        <v>1031</v>
      </c>
      <c r="C179" s="75" t="s">
        <v>159</v>
      </c>
      <c r="D179" s="51"/>
      <c r="E179" s="162"/>
      <c r="F179" s="109"/>
      <c r="G179" s="108" t="e">
        <f t="shared" si="12"/>
        <v>#DIV/0!</v>
      </c>
    </row>
    <row r="180" spans="1:7" s="49" customFormat="1" ht="15" hidden="1" x14ac:dyDescent="0.25">
      <c r="A180" s="57"/>
      <c r="B180" s="68">
        <v>1036</v>
      </c>
      <c r="C180" s="57" t="s">
        <v>160</v>
      </c>
      <c r="D180" s="51"/>
      <c r="E180" s="162"/>
      <c r="F180" s="109"/>
      <c r="G180" s="108" t="e">
        <f t="shared" si="12"/>
        <v>#DIV/0!</v>
      </c>
    </row>
    <row r="181" spans="1:7" s="49" customFormat="1" ht="15" hidden="1" customHeight="1" x14ac:dyDescent="0.25">
      <c r="A181" s="75"/>
      <c r="B181" s="78">
        <v>1037</v>
      </c>
      <c r="C181" s="75" t="s">
        <v>161</v>
      </c>
      <c r="D181" s="51"/>
      <c r="E181" s="162"/>
      <c r="F181" s="109"/>
      <c r="G181" s="108" t="e">
        <f t="shared" si="12"/>
        <v>#DIV/0!</v>
      </c>
    </row>
    <row r="182" spans="1:7" s="49" customFormat="1" ht="15" hidden="1" x14ac:dyDescent="0.25">
      <c r="A182" s="75"/>
      <c r="B182" s="78">
        <v>1039</v>
      </c>
      <c r="C182" s="75" t="s">
        <v>162</v>
      </c>
      <c r="D182" s="51"/>
      <c r="E182" s="162"/>
      <c r="F182" s="109"/>
      <c r="G182" s="108" t="e">
        <f t="shared" si="12"/>
        <v>#DIV/0!</v>
      </c>
    </row>
    <row r="183" spans="1:7" s="49" customFormat="1" ht="18" hidden="1" customHeight="1" x14ac:dyDescent="0.25">
      <c r="A183" s="57"/>
      <c r="B183" s="68">
        <v>1036</v>
      </c>
      <c r="C183" s="75" t="s">
        <v>160</v>
      </c>
      <c r="D183" s="51"/>
      <c r="E183" s="162"/>
      <c r="F183" s="109"/>
      <c r="G183" s="108" t="e">
        <f t="shared" si="12"/>
        <v>#DIV/0!</v>
      </c>
    </row>
    <row r="184" spans="1:7" s="49" customFormat="1" ht="18" hidden="1" customHeight="1" x14ac:dyDescent="0.25">
      <c r="A184" s="57"/>
      <c r="B184" s="68">
        <v>1037</v>
      </c>
      <c r="C184" s="75" t="s">
        <v>271</v>
      </c>
      <c r="D184" s="51"/>
      <c r="E184" s="162"/>
      <c r="F184" s="109"/>
      <c r="G184" s="108" t="e">
        <f t="shared" si="12"/>
        <v>#DIV/0!</v>
      </c>
    </row>
    <row r="185" spans="1:7" s="49" customFormat="1" ht="15" x14ac:dyDescent="0.25">
      <c r="A185" s="75"/>
      <c r="B185" s="78">
        <v>1070</v>
      </c>
      <c r="C185" s="75" t="s">
        <v>163</v>
      </c>
      <c r="D185" s="51">
        <v>10</v>
      </c>
      <c r="E185" s="162">
        <v>10</v>
      </c>
      <c r="F185" s="109">
        <v>10</v>
      </c>
      <c r="G185" s="108">
        <f t="shared" si="12"/>
        <v>100</v>
      </c>
    </row>
    <row r="186" spans="1:7" s="49" customFormat="1" ht="15" hidden="1" x14ac:dyDescent="0.25">
      <c r="A186" s="75"/>
      <c r="B186" s="78">
        <v>2331</v>
      </c>
      <c r="C186" s="75" t="s">
        <v>164</v>
      </c>
      <c r="D186" s="51"/>
      <c r="E186" s="162"/>
      <c r="F186" s="109"/>
      <c r="G186" s="108" t="e">
        <f t="shared" si="12"/>
        <v>#DIV/0!</v>
      </c>
    </row>
    <row r="187" spans="1:7" s="49" customFormat="1" ht="15" customHeight="1" x14ac:dyDescent="0.25">
      <c r="A187" s="75"/>
      <c r="B187" s="54">
        <v>2169</v>
      </c>
      <c r="C187" s="57" t="s">
        <v>175</v>
      </c>
      <c r="D187" s="51">
        <v>80</v>
      </c>
      <c r="E187" s="162">
        <v>80</v>
      </c>
      <c r="F187" s="109">
        <v>0</v>
      </c>
      <c r="G187" s="108">
        <f t="shared" si="12"/>
        <v>0</v>
      </c>
    </row>
    <row r="188" spans="1:7" s="49" customFormat="1" ht="15" customHeight="1" x14ac:dyDescent="0.25">
      <c r="A188" s="57"/>
      <c r="B188" s="54">
        <v>3322</v>
      </c>
      <c r="C188" s="57" t="s">
        <v>251</v>
      </c>
      <c r="D188" s="51">
        <v>30</v>
      </c>
      <c r="E188" s="162">
        <v>30</v>
      </c>
      <c r="F188" s="109">
        <v>0</v>
      </c>
      <c r="G188" s="108">
        <f t="shared" si="12"/>
        <v>0</v>
      </c>
    </row>
    <row r="189" spans="1:7" s="49" customFormat="1" ht="15" hidden="1" customHeight="1" x14ac:dyDescent="0.25">
      <c r="A189" s="75"/>
      <c r="B189" s="68">
        <v>3635</v>
      </c>
      <c r="C189" s="70" t="s">
        <v>105</v>
      </c>
      <c r="D189" s="51"/>
      <c r="E189" s="162"/>
      <c r="F189" s="109"/>
      <c r="G189" s="108" t="e">
        <f t="shared" si="12"/>
        <v>#DIV/0!</v>
      </c>
    </row>
    <row r="190" spans="1:7" s="49" customFormat="1" ht="15" hidden="1" customHeight="1" x14ac:dyDescent="0.25">
      <c r="A190" s="75"/>
      <c r="B190" s="78">
        <v>3716</v>
      </c>
      <c r="C190" s="75" t="s">
        <v>295</v>
      </c>
      <c r="D190" s="51"/>
      <c r="E190" s="162"/>
      <c r="F190" s="109"/>
      <c r="G190" s="108" t="e">
        <f t="shared" si="12"/>
        <v>#DIV/0!</v>
      </c>
    </row>
    <row r="191" spans="1:7" s="49" customFormat="1" ht="15" customHeight="1" x14ac:dyDescent="0.25">
      <c r="A191" s="75"/>
      <c r="B191" s="78">
        <v>3739</v>
      </c>
      <c r="C191" s="75" t="s">
        <v>165</v>
      </c>
      <c r="D191" s="51">
        <v>50</v>
      </c>
      <c r="E191" s="162">
        <v>50</v>
      </c>
      <c r="F191" s="109">
        <v>0</v>
      </c>
      <c r="G191" s="108">
        <f t="shared" si="12"/>
        <v>0</v>
      </c>
    </row>
    <row r="192" spans="1:7" s="49" customFormat="1" ht="15" hidden="1" x14ac:dyDescent="0.25">
      <c r="A192" s="75"/>
      <c r="B192" s="78">
        <v>3744</v>
      </c>
      <c r="C192" s="75" t="s">
        <v>111</v>
      </c>
      <c r="D192" s="51"/>
      <c r="E192" s="162"/>
      <c r="F192" s="109"/>
      <c r="G192" s="108" t="e">
        <f t="shared" si="12"/>
        <v>#DIV/0!</v>
      </c>
    </row>
    <row r="193" spans="1:7" s="49" customFormat="1" ht="16.350000000000001" customHeight="1" x14ac:dyDescent="0.25">
      <c r="A193" s="57"/>
      <c r="B193" s="68">
        <v>3749</v>
      </c>
      <c r="C193" s="57" t="s">
        <v>166</v>
      </c>
      <c r="D193" s="51">
        <v>50</v>
      </c>
      <c r="E193" s="162">
        <v>40</v>
      </c>
      <c r="F193" s="109">
        <v>0</v>
      </c>
      <c r="G193" s="108">
        <f t="shared" si="12"/>
        <v>0</v>
      </c>
    </row>
    <row r="194" spans="1:7" s="49" customFormat="1" ht="15" hidden="1" x14ac:dyDescent="0.25">
      <c r="A194" s="57"/>
      <c r="B194" s="68">
        <v>5272</v>
      </c>
      <c r="C194" s="57" t="s">
        <v>167</v>
      </c>
      <c r="D194" s="51"/>
      <c r="E194" s="162"/>
      <c r="F194" s="109"/>
      <c r="G194" s="108" t="e">
        <f t="shared" si="12"/>
        <v>#DIV/0!</v>
      </c>
    </row>
    <row r="195" spans="1:7" s="49" customFormat="1" ht="15" hidden="1" x14ac:dyDescent="0.25">
      <c r="A195" s="75"/>
      <c r="B195" s="78">
        <v>6149</v>
      </c>
      <c r="C195" s="75" t="s">
        <v>397</v>
      </c>
      <c r="D195" s="51"/>
      <c r="E195" s="162"/>
      <c r="F195" s="109"/>
      <c r="G195" s="108" t="e">
        <f t="shared" si="12"/>
        <v>#DIV/0!</v>
      </c>
    </row>
    <row r="196" spans="1:7" s="49" customFormat="1" ht="15.6" thickBot="1" x14ac:dyDescent="0.3">
      <c r="A196" s="75"/>
      <c r="B196" s="78">
        <v>6171</v>
      </c>
      <c r="C196" s="75" t="s">
        <v>168</v>
      </c>
      <c r="D196" s="51">
        <v>21870</v>
      </c>
      <c r="E196" s="162">
        <v>22798.3</v>
      </c>
      <c r="F196" s="109">
        <v>8275.7000000000007</v>
      </c>
      <c r="G196" s="108">
        <f t="shared" si="12"/>
        <v>36.299636376396485</v>
      </c>
    </row>
    <row r="197" spans="1:7" s="49" customFormat="1" ht="18.75" customHeight="1" thickTop="1" thickBot="1" x14ac:dyDescent="0.35">
      <c r="A197" s="76"/>
      <c r="B197" s="77"/>
      <c r="C197" s="86" t="s">
        <v>323</v>
      </c>
      <c r="D197" s="84">
        <f t="shared" ref="D197:E197" si="13">SUM(D178:D196)</f>
        <v>22580</v>
      </c>
      <c r="E197" s="165">
        <f t="shared" si="13"/>
        <v>23498.3</v>
      </c>
      <c r="F197" s="179">
        <f t="shared" ref="F197" si="14">SUM(F178:F196)</f>
        <v>8406.5</v>
      </c>
      <c r="G197" s="108">
        <f t="shared" si="12"/>
        <v>35.774928399075677</v>
      </c>
    </row>
    <row r="198" spans="1:7" s="49" customFormat="1" ht="15.75" customHeight="1" x14ac:dyDescent="0.3">
      <c r="B198" s="66"/>
      <c r="C198" s="91"/>
      <c r="D198" s="92"/>
      <c r="E198" s="92"/>
    </row>
    <row r="199" spans="1:7" s="49" customFormat="1" ht="15.75" customHeight="1" thickBot="1" x14ac:dyDescent="0.3">
      <c r="B199" s="66"/>
      <c r="D199" s="53"/>
      <c r="E199" s="53"/>
    </row>
    <row r="200" spans="1:7" s="49" customFormat="1" ht="15.6" x14ac:dyDescent="0.3">
      <c r="A200" s="103" t="s">
        <v>14</v>
      </c>
      <c r="B200" s="104" t="s">
        <v>13</v>
      </c>
      <c r="C200" s="103" t="s">
        <v>12</v>
      </c>
      <c r="D200" s="203" t="s">
        <v>11</v>
      </c>
      <c r="E200" s="203" t="s">
        <v>11</v>
      </c>
      <c r="F200" s="18" t="s">
        <v>0</v>
      </c>
      <c r="G200" s="110" t="s">
        <v>330</v>
      </c>
    </row>
    <row r="201" spans="1:7" s="49" customFormat="1" ht="21" customHeight="1" thickBot="1" x14ac:dyDescent="0.35">
      <c r="A201" s="105"/>
      <c r="B201" s="106"/>
      <c r="C201" s="107"/>
      <c r="D201" s="204" t="s">
        <v>10</v>
      </c>
      <c r="E201" s="204" t="s">
        <v>9</v>
      </c>
      <c r="F201" s="190" t="s">
        <v>721</v>
      </c>
      <c r="G201" s="111" t="s">
        <v>331</v>
      </c>
    </row>
    <row r="202" spans="1:7" s="49" customFormat="1" ht="16.2" thickTop="1" x14ac:dyDescent="0.3">
      <c r="A202" s="55">
        <v>110</v>
      </c>
      <c r="B202" s="55"/>
      <c r="C202" s="89" t="s">
        <v>43</v>
      </c>
      <c r="D202" s="50"/>
      <c r="E202" s="171"/>
      <c r="F202" s="127"/>
      <c r="G202" s="125"/>
    </row>
    <row r="203" spans="1:7" s="49" customFormat="1" ht="15.6" x14ac:dyDescent="0.3">
      <c r="A203" s="55"/>
      <c r="B203" s="67"/>
      <c r="C203" s="89"/>
      <c r="D203" s="50"/>
      <c r="E203" s="171"/>
      <c r="F203" s="128"/>
      <c r="G203" s="57"/>
    </row>
    <row r="204" spans="1:7" s="49" customFormat="1" ht="17.100000000000001" customHeight="1" x14ac:dyDescent="0.25">
      <c r="A204" s="57"/>
      <c r="B204" s="54">
        <v>1014</v>
      </c>
      <c r="C204" s="57" t="s">
        <v>676</v>
      </c>
      <c r="D204" s="51">
        <v>0</v>
      </c>
      <c r="E204" s="162">
        <v>21.4</v>
      </c>
      <c r="F204" s="109">
        <v>16.5</v>
      </c>
      <c r="G204" s="108">
        <f t="shared" ref="G204:G247" si="15">(F204/E204)*100</f>
        <v>77.10280373831776</v>
      </c>
    </row>
    <row r="205" spans="1:7" s="49" customFormat="1" ht="15" x14ac:dyDescent="0.25">
      <c r="A205" s="55"/>
      <c r="B205" s="68">
        <v>2143</v>
      </c>
      <c r="C205" s="57" t="s">
        <v>303</v>
      </c>
      <c r="D205" s="51">
        <v>1240</v>
      </c>
      <c r="E205" s="162">
        <v>1210</v>
      </c>
      <c r="F205" s="109">
        <v>778.7</v>
      </c>
      <c r="G205" s="108">
        <f t="shared" si="15"/>
        <v>64.355371900826455</v>
      </c>
    </row>
    <row r="206" spans="1:7" s="49" customFormat="1" ht="15" x14ac:dyDescent="0.25">
      <c r="A206" s="55"/>
      <c r="B206" s="68">
        <v>3111</v>
      </c>
      <c r="C206" s="57" t="s">
        <v>129</v>
      </c>
      <c r="D206" s="51">
        <v>19563</v>
      </c>
      <c r="E206" s="162">
        <v>19671.7</v>
      </c>
      <c r="F206" s="109">
        <v>9797.7999999999993</v>
      </c>
      <c r="G206" s="108">
        <f t="shared" si="15"/>
        <v>49.806574927433822</v>
      </c>
    </row>
    <row r="207" spans="1:7" s="49" customFormat="1" ht="15" x14ac:dyDescent="0.25">
      <c r="A207" s="55"/>
      <c r="B207" s="68">
        <v>3113</v>
      </c>
      <c r="C207" s="57" t="s">
        <v>130</v>
      </c>
      <c r="D207" s="51">
        <v>83478</v>
      </c>
      <c r="E207" s="162">
        <v>85163.8</v>
      </c>
      <c r="F207" s="109">
        <v>43008.9</v>
      </c>
      <c r="G207" s="108">
        <f t="shared" si="15"/>
        <v>50.501386739436235</v>
      </c>
    </row>
    <row r="208" spans="1:7" s="49" customFormat="1" ht="15" x14ac:dyDescent="0.25">
      <c r="A208" s="55"/>
      <c r="B208" s="68">
        <v>3231</v>
      </c>
      <c r="C208" s="57" t="s">
        <v>131</v>
      </c>
      <c r="D208" s="51">
        <v>2359</v>
      </c>
      <c r="E208" s="162">
        <v>2359</v>
      </c>
      <c r="F208" s="109">
        <v>1179</v>
      </c>
      <c r="G208" s="108">
        <f t="shared" si="15"/>
        <v>49.978804578211104</v>
      </c>
    </row>
    <row r="209" spans="1:7" s="49" customFormat="1" ht="15" x14ac:dyDescent="0.25">
      <c r="A209" s="55"/>
      <c r="B209" s="68">
        <v>3313</v>
      </c>
      <c r="C209" s="57" t="s">
        <v>132</v>
      </c>
      <c r="D209" s="51">
        <v>1600</v>
      </c>
      <c r="E209" s="162">
        <v>1600</v>
      </c>
      <c r="F209" s="109">
        <v>800</v>
      </c>
      <c r="G209" s="108">
        <f t="shared" si="15"/>
        <v>50</v>
      </c>
    </row>
    <row r="210" spans="1:7" s="49" customFormat="1" ht="15" x14ac:dyDescent="0.25">
      <c r="A210" s="55"/>
      <c r="B210" s="68">
        <v>3314</v>
      </c>
      <c r="C210" s="57" t="s">
        <v>133</v>
      </c>
      <c r="D210" s="51">
        <v>14604</v>
      </c>
      <c r="E210" s="162">
        <v>14775</v>
      </c>
      <c r="F210" s="109">
        <v>7327</v>
      </c>
      <c r="G210" s="108">
        <f t="shared" si="15"/>
        <v>49.590524534686971</v>
      </c>
    </row>
    <row r="211" spans="1:7" s="49" customFormat="1" ht="15" x14ac:dyDescent="0.25">
      <c r="A211" s="55"/>
      <c r="B211" s="68">
        <v>3315</v>
      </c>
      <c r="C211" s="57" t="s">
        <v>134</v>
      </c>
      <c r="D211" s="51">
        <v>24207</v>
      </c>
      <c r="E211" s="162">
        <v>24207</v>
      </c>
      <c r="F211" s="109">
        <v>12103</v>
      </c>
      <c r="G211" s="108">
        <f t="shared" si="15"/>
        <v>49.997934481761476</v>
      </c>
    </row>
    <row r="212" spans="1:7" s="49" customFormat="1" ht="17.55" hidden="1" customHeight="1" x14ac:dyDescent="0.25">
      <c r="A212" s="55"/>
      <c r="B212" s="68">
        <v>3316</v>
      </c>
      <c r="C212" s="57" t="s">
        <v>719</v>
      </c>
      <c r="D212" s="51"/>
      <c r="E212" s="162"/>
      <c r="F212" s="109"/>
      <c r="G212" s="108" t="e">
        <f t="shared" si="15"/>
        <v>#DIV/0!</v>
      </c>
    </row>
    <row r="213" spans="1:7" s="49" customFormat="1" ht="15" x14ac:dyDescent="0.25">
      <c r="A213" s="55"/>
      <c r="B213" s="68">
        <v>3319</v>
      </c>
      <c r="C213" s="57" t="s">
        <v>135</v>
      </c>
      <c r="D213" s="51">
        <v>745</v>
      </c>
      <c r="E213" s="162">
        <v>729</v>
      </c>
      <c r="F213" s="109">
        <v>237.2</v>
      </c>
      <c r="G213" s="108">
        <f t="shared" si="15"/>
        <v>32.537722908093272</v>
      </c>
    </row>
    <row r="214" spans="1:7" s="49" customFormat="1" ht="15" x14ac:dyDescent="0.25">
      <c r="A214" s="55"/>
      <c r="B214" s="68">
        <v>3322</v>
      </c>
      <c r="C214" s="57" t="s">
        <v>136</v>
      </c>
      <c r="D214" s="51">
        <v>20</v>
      </c>
      <c r="E214" s="162">
        <v>20</v>
      </c>
      <c r="F214" s="109">
        <v>0</v>
      </c>
      <c r="G214" s="108">
        <f t="shared" si="15"/>
        <v>0</v>
      </c>
    </row>
    <row r="215" spans="1:7" s="49" customFormat="1" ht="15" x14ac:dyDescent="0.25">
      <c r="A215" s="55"/>
      <c r="B215" s="68">
        <v>3326</v>
      </c>
      <c r="C215" s="57" t="s">
        <v>137</v>
      </c>
      <c r="D215" s="51">
        <v>20</v>
      </c>
      <c r="E215" s="162">
        <v>50</v>
      </c>
      <c r="F215" s="109">
        <v>30</v>
      </c>
      <c r="G215" s="108">
        <f t="shared" si="15"/>
        <v>60</v>
      </c>
    </row>
    <row r="216" spans="1:7" s="49" customFormat="1" ht="15" x14ac:dyDescent="0.25">
      <c r="A216" s="55"/>
      <c r="B216" s="68">
        <v>3330</v>
      </c>
      <c r="C216" s="57" t="s">
        <v>138</v>
      </c>
      <c r="D216" s="51">
        <v>0</v>
      </c>
      <c r="E216" s="162">
        <v>90</v>
      </c>
      <c r="F216" s="109">
        <v>90</v>
      </c>
      <c r="G216" s="108">
        <f t="shared" si="15"/>
        <v>100</v>
      </c>
    </row>
    <row r="217" spans="1:7" s="49" customFormat="1" ht="15" x14ac:dyDescent="0.25">
      <c r="A217" s="55"/>
      <c r="B217" s="68">
        <v>3392</v>
      </c>
      <c r="C217" s="57" t="s">
        <v>139</v>
      </c>
      <c r="D217" s="51">
        <v>315</v>
      </c>
      <c r="E217" s="162">
        <v>344</v>
      </c>
      <c r="F217" s="109">
        <v>164</v>
      </c>
      <c r="G217" s="108">
        <f t="shared" si="15"/>
        <v>47.674418604651166</v>
      </c>
    </row>
    <row r="218" spans="1:7" s="49" customFormat="1" ht="18" hidden="1" customHeight="1" x14ac:dyDescent="0.25">
      <c r="A218" s="55"/>
      <c r="B218" s="68">
        <v>3399</v>
      </c>
      <c r="C218" s="57" t="s">
        <v>718</v>
      </c>
      <c r="D218" s="51"/>
      <c r="E218" s="162"/>
      <c r="F218" s="109"/>
      <c r="G218" s="108" t="e">
        <f t="shared" si="15"/>
        <v>#DIV/0!</v>
      </c>
    </row>
    <row r="219" spans="1:7" s="49" customFormat="1" ht="15" x14ac:dyDescent="0.25">
      <c r="A219" s="55"/>
      <c r="B219" s="68">
        <v>3412</v>
      </c>
      <c r="C219" s="57" t="s">
        <v>250</v>
      </c>
      <c r="D219" s="51">
        <v>24695</v>
      </c>
      <c r="E219" s="162">
        <v>24695</v>
      </c>
      <c r="F219" s="109">
        <v>12028</v>
      </c>
      <c r="G219" s="108">
        <f t="shared" si="15"/>
        <v>48.706215833164606</v>
      </c>
    </row>
    <row r="220" spans="1:7" s="49" customFormat="1" ht="15" hidden="1" x14ac:dyDescent="0.25">
      <c r="A220" s="55"/>
      <c r="B220" s="68">
        <v>3412</v>
      </c>
      <c r="C220" s="57" t="s">
        <v>246</v>
      </c>
      <c r="D220" s="51"/>
      <c r="E220" s="162"/>
      <c r="F220" s="109"/>
      <c r="G220" s="108" t="e">
        <f t="shared" si="15"/>
        <v>#DIV/0!</v>
      </c>
    </row>
    <row r="221" spans="1:7" s="49" customFormat="1" ht="15" hidden="1" x14ac:dyDescent="0.25">
      <c r="A221" s="55"/>
      <c r="B221" s="68">
        <v>3412</v>
      </c>
      <c r="C221" s="57" t="s">
        <v>398</v>
      </c>
      <c r="D221" s="51"/>
      <c r="E221" s="162"/>
      <c r="F221" s="109"/>
      <c r="G221" s="108" t="e">
        <f t="shared" si="15"/>
        <v>#DIV/0!</v>
      </c>
    </row>
    <row r="222" spans="1:7" s="49" customFormat="1" ht="15" hidden="1" x14ac:dyDescent="0.25">
      <c r="A222" s="55"/>
      <c r="B222" s="68">
        <v>3412</v>
      </c>
      <c r="C222" s="57" t="s">
        <v>391</v>
      </c>
      <c r="D222" s="51"/>
      <c r="E222" s="162"/>
      <c r="F222" s="109"/>
      <c r="G222" s="108" t="e">
        <f t="shared" si="15"/>
        <v>#DIV/0!</v>
      </c>
    </row>
    <row r="223" spans="1:7" s="49" customFormat="1" ht="15" x14ac:dyDescent="0.25">
      <c r="A223" s="55"/>
      <c r="B223" s="68">
        <v>3419</v>
      </c>
      <c r="C223" s="57" t="s">
        <v>243</v>
      </c>
      <c r="D223" s="51">
        <v>920</v>
      </c>
      <c r="E223" s="162">
        <v>2526</v>
      </c>
      <c r="F223" s="109">
        <v>2506</v>
      </c>
      <c r="G223" s="108">
        <f t="shared" si="15"/>
        <v>99.208234362628673</v>
      </c>
    </row>
    <row r="224" spans="1:7" s="49" customFormat="1" ht="15" x14ac:dyDescent="0.25">
      <c r="A224" s="55"/>
      <c r="B224" s="68">
        <v>3421</v>
      </c>
      <c r="C224" s="57" t="s">
        <v>242</v>
      </c>
      <c r="D224" s="51">
        <v>19290</v>
      </c>
      <c r="E224" s="162">
        <v>18094</v>
      </c>
      <c r="F224" s="109">
        <v>14155.5</v>
      </c>
      <c r="G224" s="108">
        <f t="shared" si="15"/>
        <v>78.233115950038695</v>
      </c>
    </row>
    <row r="225" spans="1:7" s="49" customFormat="1" ht="15" x14ac:dyDescent="0.25">
      <c r="A225" s="55"/>
      <c r="B225" s="68">
        <v>3429</v>
      </c>
      <c r="C225" s="57" t="s">
        <v>140</v>
      </c>
      <c r="D225" s="51">
        <v>2100</v>
      </c>
      <c r="E225" s="162">
        <v>1600</v>
      </c>
      <c r="F225" s="109">
        <v>1453</v>
      </c>
      <c r="G225" s="108">
        <f t="shared" si="15"/>
        <v>90.8125</v>
      </c>
    </row>
    <row r="226" spans="1:7" s="49" customFormat="1" ht="17.55" hidden="1" customHeight="1" x14ac:dyDescent="0.25">
      <c r="A226" s="55"/>
      <c r="B226" s="68">
        <v>3613</v>
      </c>
      <c r="C226" s="57" t="s">
        <v>183</v>
      </c>
      <c r="D226" s="51"/>
      <c r="E226" s="162"/>
      <c r="F226" s="109"/>
      <c r="G226" s="108" t="e">
        <f t="shared" si="15"/>
        <v>#DIV/0!</v>
      </c>
    </row>
    <row r="227" spans="1:7" s="49" customFormat="1" ht="16.350000000000001" customHeight="1" x14ac:dyDescent="0.25">
      <c r="A227" s="55"/>
      <c r="B227" s="68">
        <v>3639</v>
      </c>
      <c r="C227" s="57" t="s">
        <v>609</v>
      </c>
      <c r="D227" s="51">
        <v>77450</v>
      </c>
      <c r="E227" s="162">
        <v>79855</v>
      </c>
      <c r="F227" s="109">
        <v>41131</v>
      </c>
      <c r="G227" s="108">
        <f t="shared" si="15"/>
        <v>51.507106630768263</v>
      </c>
    </row>
    <row r="228" spans="1:7" s="49" customFormat="1" ht="15" x14ac:dyDescent="0.25">
      <c r="A228" s="55"/>
      <c r="B228" s="78">
        <v>3722</v>
      </c>
      <c r="C228" s="75" t="s">
        <v>108</v>
      </c>
      <c r="D228" s="51">
        <v>45203</v>
      </c>
      <c r="E228" s="162">
        <v>45203</v>
      </c>
      <c r="F228" s="109">
        <v>18009.8</v>
      </c>
      <c r="G228" s="108">
        <f t="shared" si="15"/>
        <v>39.842045881910494</v>
      </c>
    </row>
    <row r="229" spans="1:7" s="49" customFormat="1" ht="15" x14ac:dyDescent="0.25">
      <c r="A229" s="55"/>
      <c r="B229" s="78">
        <v>3900</v>
      </c>
      <c r="C229" s="75" t="s">
        <v>415</v>
      </c>
      <c r="D229" s="51">
        <v>850</v>
      </c>
      <c r="E229" s="162">
        <v>1050</v>
      </c>
      <c r="F229" s="109">
        <v>1050</v>
      </c>
      <c r="G229" s="108">
        <f t="shared" si="15"/>
        <v>100</v>
      </c>
    </row>
    <row r="230" spans="1:7" s="49" customFormat="1" ht="15" hidden="1" x14ac:dyDescent="0.25">
      <c r="A230" s="55"/>
      <c r="B230" s="78">
        <v>4312</v>
      </c>
      <c r="C230" s="75" t="s">
        <v>466</v>
      </c>
      <c r="D230" s="51"/>
      <c r="E230" s="162"/>
      <c r="F230" s="109"/>
      <c r="G230" s="108" t="e">
        <f t="shared" si="15"/>
        <v>#DIV/0!</v>
      </c>
    </row>
    <row r="231" spans="1:7" s="49" customFormat="1" ht="15" x14ac:dyDescent="0.25">
      <c r="A231" s="55"/>
      <c r="B231" s="78">
        <v>4351</v>
      </c>
      <c r="C231" s="75" t="s">
        <v>150</v>
      </c>
      <c r="D231" s="51">
        <v>1900</v>
      </c>
      <c r="E231" s="162">
        <v>1900</v>
      </c>
      <c r="F231" s="109">
        <v>1900</v>
      </c>
      <c r="G231" s="108">
        <f t="shared" si="15"/>
        <v>100</v>
      </c>
    </row>
    <row r="232" spans="1:7" s="49" customFormat="1" ht="15" hidden="1" x14ac:dyDescent="0.25">
      <c r="A232" s="55"/>
      <c r="B232" s="78">
        <v>4356</v>
      </c>
      <c r="C232" s="75" t="s">
        <v>245</v>
      </c>
      <c r="D232" s="51"/>
      <c r="E232" s="162"/>
      <c r="F232" s="109"/>
      <c r="G232" s="108" t="e">
        <f t="shared" si="15"/>
        <v>#DIV/0!</v>
      </c>
    </row>
    <row r="233" spans="1:7" s="49" customFormat="1" ht="15" x14ac:dyDescent="0.25">
      <c r="A233" s="55"/>
      <c r="B233" s="78">
        <v>4357</v>
      </c>
      <c r="C233" s="75" t="s">
        <v>470</v>
      </c>
      <c r="D233" s="51">
        <v>25321</v>
      </c>
      <c r="E233" s="162">
        <v>40205.800000000003</v>
      </c>
      <c r="F233" s="109">
        <v>40205.800000000003</v>
      </c>
      <c r="G233" s="108">
        <f t="shared" si="15"/>
        <v>100</v>
      </c>
    </row>
    <row r="234" spans="1:7" s="49" customFormat="1" ht="15" x14ac:dyDescent="0.25">
      <c r="A234" s="55"/>
      <c r="B234" s="78">
        <v>4359</v>
      </c>
      <c r="C234" s="75" t="s">
        <v>247</v>
      </c>
      <c r="D234" s="51">
        <v>3252</v>
      </c>
      <c r="E234" s="162">
        <v>5898</v>
      </c>
      <c r="F234" s="109">
        <v>5898</v>
      </c>
      <c r="G234" s="108">
        <f t="shared" si="15"/>
        <v>100</v>
      </c>
    </row>
    <row r="235" spans="1:7" s="49" customFormat="1" ht="15" hidden="1" x14ac:dyDescent="0.25">
      <c r="A235" s="55"/>
      <c r="B235" s="78">
        <v>5269</v>
      </c>
      <c r="C235" s="75" t="s">
        <v>492</v>
      </c>
      <c r="D235" s="51"/>
      <c r="E235" s="162"/>
      <c r="F235" s="109"/>
      <c r="G235" s="108" t="e">
        <f t="shared" si="15"/>
        <v>#DIV/0!</v>
      </c>
    </row>
    <row r="236" spans="1:7" s="49" customFormat="1" ht="15" hidden="1" x14ac:dyDescent="0.25">
      <c r="A236" s="55"/>
      <c r="B236" s="78">
        <v>4379</v>
      </c>
      <c r="C236" s="75" t="s">
        <v>378</v>
      </c>
      <c r="D236" s="51"/>
      <c r="E236" s="162"/>
      <c r="F236" s="109"/>
      <c r="G236" s="108" t="e">
        <f t="shared" si="15"/>
        <v>#DIV/0!</v>
      </c>
    </row>
    <row r="237" spans="1:7" s="49" customFormat="1" ht="15" customHeight="1" x14ac:dyDescent="0.25">
      <c r="A237" s="57"/>
      <c r="B237" s="68">
        <v>6171</v>
      </c>
      <c r="C237" s="57" t="s">
        <v>449</v>
      </c>
      <c r="D237" s="51">
        <v>27229</v>
      </c>
      <c r="E237" s="162">
        <v>22142</v>
      </c>
      <c r="F237" s="109">
        <v>7473.4</v>
      </c>
      <c r="G237" s="108">
        <f t="shared" si="15"/>
        <v>33.752145244332041</v>
      </c>
    </row>
    <row r="238" spans="1:7" s="49" customFormat="1" ht="15" hidden="1" customHeight="1" x14ac:dyDescent="0.25">
      <c r="A238" s="57"/>
      <c r="B238" s="68">
        <v>6223</v>
      </c>
      <c r="C238" s="57" t="s">
        <v>156</v>
      </c>
      <c r="D238" s="51"/>
      <c r="E238" s="162"/>
      <c r="F238" s="109"/>
      <c r="G238" s="108" t="e">
        <f t="shared" si="15"/>
        <v>#DIV/0!</v>
      </c>
    </row>
    <row r="239" spans="1:7" s="49" customFormat="1" ht="15" customHeight="1" x14ac:dyDescent="0.25">
      <c r="A239" s="57"/>
      <c r="B239" s="54">
        <v>6310</v>
      </c>
      <c r="C239" s="57" t="s">
        <v>177</v>
      </c>
      <c r="D239" s="51">
        <v>24790</v>
      </c>
      <c r="E239" s="162">
        <v>24790</v>
      </c>
      <c r="F239" s="109">
        <v>3723.4</v>
      </c>
      <c r="G239" s="108">
        <f t="shared" si="15"/>
        <v>15.019766034691409</v>
      </c>
    </row>
    <row r="240" spans="1:7" s="49" customFormat="1" ht="23.1" hidden="1" customHeight="1" x14ac:dyDescent="0.25">
      <c r="A240" s="57"/>
      <c r="B240" s="54">
        <v>6330</v>
      </c>
      <c r="C240" s="57" t="s">
        <v>624</v>
      </c>
      <c r="D240" s="51">
        <v>0</v>
      </c>
      <c r="E240" s="162">
        <v>0</v>
      </c>
      <c r="F240" s="109">
        <v>0</v>
      </c>
      <c r="G240" s="108" t="e">
        <f t="shared" si="15"/>
        <v>#DIV/0!</v>
      </c>
    </row>
    <row r="241" spans="1:7" s="49" customFormat="1" ht="19.05" customHeight="1" x14ac:dyDescent="0.25">
      <c r="A241" s="57"/>
      <c r="B241" s="54">
        <v>6399</v>
      </c>
      <c r="C241" s="57" t="s">
        <v>178</v>
      </c>
      <c r="D241" s="51">
        <v>25012</v>
      </c>
      <c r="E241" s="162">
        <v>75477.3</v>
      </c>
      <c r="F241" s="109">
        <v>34759.199999999997</v>
      </c>
      <c r="G241" s="108">
        <f t="shared" si="15"/>
        <v>46.052521751572982</v>
      </c>
    </row>
    <row r="242" spans="1:7" s="49" customFormat="1" ht="18" customHeight="1" x14ac:dyDescent="0.25">
      <c r="A242" s="57"/>
      <c r="B242" s="54">
        <v>6402</v>
      </c>
      <c r="C242" s="57" t="s">
        <v>179</v>
      </c>
      <c r="D242" s="51">
        <v>0</v>
      </c>
      <c r="E242" s="162">
        <v>1807</v>
      </c>
      <c r="F242" s="109">
        <v>1806.5</v>
      </c>
      <c r="G242" s="108">
        <f t="shared" si="15"/>
        <v>99.972329828444941</v>
      </c>
    </row>
    <row r="243" spans="1:7" s="49" customFormat="1" ht="15" hidden="1" x14ac:dyDescent="0.25">
      <c r="A243" s="57"/>
      <c r="B243" s="54">
        <v>6409</v>
      </c>
      <c r="C243" s="57" t="s">
        <v>368</v>
      </c>
      <c r="D243" s="51"/>
      <c r="E243" s="162"/>
      <c r="F243" s="109"/>
      <c r="G243" s="108" t="e">
        <f t="shared" si="15"/>
        <v>#DIV/0!</v>
      </c>
    </row>
    <row r="244" spans="1:7" s="49" customFormat="1" ht="18" hidden="1" customHeight="1" x14ac:dyDescent="0.25">
      <c r="A244" s="57"/>
      <c r="B244" s="54">
        <v>6402</v>
      </c>
      <c r="C244" s="57" t="s">
        <v>179</v>
      </c>
      <c r="D244" s="51"/>
      <c r="E244" s="162"/>
      <c r="F244" s="109"/>
      <c r="G244" s="108" t="e">
        <f t="shared" si="15"/>
        <v>#DIV/0!</v>
      </c>
    </row>
    <row r="245" spans="1:7" s="49" customFormat="1" ht="17.25" customHeight="1" x14ac:dyDescent="0.25">
      <c r="A245" s="57"/>
      <c r="B245" s="54">
        <v>6409</v>
      </c>
      <c r="C245" s="57" t="s">
        <v>180</v>
      </c>
      <c r="D245" s="51">
        <v>10</v>
      </c>
      <c r="E245" s="162">
        <v>10</v>
      </c>
      <c r="F245" s="109">
        <v>12.2</v>
      </c>
      <c r="G245" s="108">
        <f t="shared" si="15"/>
        <v>122</v>
      </c>
    </row>
    <row r="246" spans="1:7" s="49" customFormat="1" ht="15.75" customHeight="1" thickBot="1" x14ac:dyDescent="0.3">
      <c r="A246" s="131"/>
      <c r="B246" s="132">
        <v>6409</v>
      </c>
      <c r="C246" s="131" t="s">
        <v>361</v>
      </c>
      <c r="D246" s="51">
        <v>25000</v>
      </c>
      <c r="E246" s="162">
        <v>23253.599999999999</v>
      </c>
      <c r="F246" s="109">
        <v>0</v>
      </c>
      <c r="G246" s="108">
        <f t="shared" si="15"/>
        <v>0</v>
      </c>
    </row>
    <row r="247" spans="1:7" s="49" customFormat="1" ht="18.75" customHeight="1" thickTop="1" thickBot="1" x14ac:dyDescent="0.35">
      <c r="A247" s="76"/>
      <c r="B247" s="77"/>
      <c r="C247" s="86" t="s">
        <v>181</v>
      </c>
      <c r="D247" s="84">
        <f>SUM(D204:D246)</f>
        <v>451173</v>
      </c>
      <c r="E247" s="165">
        <f>SUM(E204:E246)</f>
        <v>518747.6</v>
      </c>
      <c r="F247" s="179">
        <f t="shared" ref="F247" si="16">SUM(F204:F246)</f>
        <v>261643.89999999997</v>
      </c>
      <c r="G247" s="108">
        <f t="shared" si="15"/>
        <v>50.437611663167203</v>
      </c>
    </row>
    <row r="248" spans="1:7" s="49" customFormat="1" ht="17.25" customHeight="1" x14ac:dyDescent="0.25">
      <c r="B248" s="66"/>
      <c r="D248" s="53"/>
      <c r="E248" s="53"/>
    </row>
    <row r="249" spans="1:7" s="49" customFormat="1" ht="13.8" customHeight="1" x14ac:dyDescent="0.25">
      <c r="B249" s="66"/>
      <c r="D249" s="53"/>
      <c r="E249" s="53"/>
    </row>
    <row r="250" spans="1:7" s="49" customFormat="1" ht="6" customHeight="1" x14ac:dyDescent="0.25">
      <c r="B250" s="66"/>
      <c r="D250" s="53"/>
      <c r="E250" s="53"/>
    </row>
    <row r="251" spans="1:7" s="49" customFormat="1" ht="2.25" customHeight="1" thickBot="1" x14ac:dyDescent="0.3">
      <c r="B251" s="66"/>
      <c r="D251" s="53"/>
      <c r="E251" s="53"/>
    </row>
    <row r="252" spans="1:7" s="49" customFormat="1" ht="15.6" x14ac:dyDescent="0.3">
      <c r="A252" s="103" t="s">
        <v>14</v>
      </c>
      <c r="B252" s="104" t="s">
        <v>13</v>
      </c>
      <c r="C252" s="103" t="s">
        <v>12</v>
      </c>
      <c r="D252" s="203" t="s">
        <v>11</v>
      </c>
      <c r="E252" s="203" t="s">
        <v>11</v>
      </c>
      <c r="F252" s="18" t="s">
        <v>0</v>
      </c>
      <c r="G252" s="110" t="s">
        <v>330</v>
      </c>
    </row>
    <row r="253" spans="1:7" s="49" customFormat="1" ht="21" customHeight="1" thickBot="1" x14ac:dyDescent="0.35">
      <c r="A253" s="105"/>
      <c r="B253" s="106"/>
      <c r="C253" s="107"/>
      <c r="D253" s="204" t="s">
        <v>10</v>
      </c>
      <c r="E253" s="204" t="s">
        <v>9</v>
      </c>
      <c r="F253" s="190" t="s">
        <v>721</v>
      </c>
      <c r="G253" s="111" t="s">
        <v>331</v>
      </c>
    </row>
    <row r="254" spans="1:7" s="49" customFormat="1" ht="16.2" thickTop="1" x14ac:dyDescent="0.3">
      <c r="A254" s="55">
        <v>120</v>
      </c>
      <c r="B254" s="55"/>
      <c r="C254" s="83" t="s">
        <v>29</v>
      </c>
      <c r="D254" s="50"/>
      <c r="E254" s="171"/>
      <c r="F254" s="127"/>
      <c r="G254" s="125"/>
    </row>
    <row r="255" spans="1:7" s="49" customFormat="1" ht="15" customHeight="1" x14ac:dyDescent="0.25">
      <c r="A255" s="57"/>
      <c r="B255" s="54"/>
      <c r="C255" s="56"/>
      <c r="D255" s="51"/>
      <c r="E255" s="162"/>
      <c r="F255" s="128"/>
      <c r="G255" s="57"/>
    </row>
    <row r="256" spans="1:7" s="49" customFormat="1" ht="15" customHeight="1" x14ac:dyDescent="0.25">
      <c r="A256" s="57"/>
      <c r="B256" s="54">
        <v>1014</v>
      </c>
      <c r="C256" s="57" t="s">
        <v>253</v>
      </c>
      <c r="D256" s="51">
        <v>75</v>
      </c>
      <c r="E256" s="162">
        <v>75</v>
      </c>
      <c r="F256" s="109">
        <v>2.2999999999999998</v>
      </c>
      <c r="G256" s="108">
        <f t="shared" ref="G256:G309" si="17">(F256/E256)*100</f>
        <v>3.0666666666666664</v>
      </c>
    </row>
    <row r="257" spans="1:7" s="49" customFormat="1" ht="15" hidden="1" customHeight="1" x14ac:dyDescent="0.25">
      <c r="A257" s="57"/>
      <c r="B257" s="54">
        <v>2143</v>
      </c>
      <c r="C257" s="57" t="s">
        <v>84</v>
      </c>
      <c r="D257" s="51"/>
      <c r="E257" s="162"/>
      <c r="F257" s="109"/>
      <c r="G257" s="108" t="e">
        <f t="shared" si="17"/>
        <v>#DIV/0!</v>
      </c>
    </row>
    <row r="258" spans="1:7" s="49" customFormat="1" ht="15" customHeight="1" x14ac:dyDescent="0.25">
      <c r="A258" s="57"/>
      <c r="B258" s="54">
        <v>2212</v>
      </c>
      <c r="C258" s="57" t="s">
        <v>85</v>
      </c>
      <c r="D258" s="51">
        <v>200</v>
      </c>
      <c r="E258" s="162">
        <v>802.6</v>
      </c>
      <c r="F258" s="109">
        <v>602.6</v>
      </c>
      <c r="G258" s="108">
        <f t="shared" si="17"/>
        <v>75.080986792922999</v>
      </c>
    </row>
    <row r="259" spans="1:7" s="49" customFormat="1" ht="15" customHeight="1" x14ac:dyDescent="0.25">
      <c r="A259" s="57"/>
      <c r="B259" s="54">
        <v>2219</v>
      </c>
      <c r="C259" s="57" t="s">
        <v>86</v>
      </c>
      <c r="D259" s="51">
        <v>300</v>
      </c>
      <c r="E259" s="162">
        <v>300</v>
      </c>
      <c r="F259" s="109">
        <v>29.4</v>
      </c>
      <c r="G259" s="108">
        <f t="shared" si="17"/>
        <v>9.7999999999999989</v>
      </c>
    </row>
    <row r="260" spans="1:7" s="49" customFormat="1" ht="16.350000000000001" customHeight="1" x14ac:dyDescent="0.25">
      <c r="A260" s="57"/>
      <c r="B260" s="54">
        <v>2229</v>
      </c>
      <c r="C260" s="57" t="s">
        <v>88</v>
      </c>
      <c r="D260" s="51">
        <v>50</v>
      </c>
      <c r="E260" s="162">
        <v>50</v>
      </c>
      <c r="F260" s="109">
        <v>0</v>
      </c>
      <c r="G260" s="108">
        <f t="shared" si="17"/>
        <v>0</v>
      </c>
    </row>
    <row r="261" spans="1:7" s="49" customFormat="1" ht="20.100000000000001" hidden="1" customHeight="1" x14ac:dyDescent="0.25">
      <c r="A261" s="57"/>
      <c r="B261" s="54">
        <v>2221</v>
      </c>
      <c r="C261" s="57" t="s">
        <v>87</v>
      </c>
      <c r="D261" s="51"/>
      <c r="E261" s="162"/>
      <c r="F261" s="109"/>
      <c r="G261" s="108" t="e">
        <f t="shared" si="17"/>
        <v>#DIV/0!</v>
      </c>
    </row>
    <row r="262" spans="1:7" s="49" customFormat="1" ht="16.350000000000001" hidden="1" customHeight="1" x14ac:dyDescent="0.25">
      <c r="A262" s="57"/>
      <c r="B262" s="54">
        <v>2241</v>
      </c>
      <c r="C262" s="57" t="s">
        <v>651</v>
      </c>
      <c r="D262" s="51"/>
      <c r="E262" s="162"/>
      <c r="F262" s="109"/>
      <c r="G262" s="108" t="e">
        <f t="shared" si="17"/>
        <v>#DIV/0!</v>
      </c>
    </row>
    <row r="263" spans="1:7" s="49" customFormat="1" ht="15" customHeight="1" x14ac:dyDescent="0.25">
      <c r="A263" s="57"/>
      <c r="B263" s="54">
        <v>2310</v>
      </c>
      <c r="C263" s="57" t="s">
        <v>182</v>
      </c>
      <c r="D263" s="51">
        <v>40</v>
      </c>
      <c r="E263" s="162">
        <v>40</v>
      </c>
      <c r="F263" s="109">
        <v>0</v>
      </c>
      <c r="G263" s="108">
        <f t="shared" si="17"/>
        <v>0</v>
      </c>
    </row>
    <row r="264" spans="1:7" s="49" customFormat="1" ht="15" hidden="1" customHeight="1" x14ac:dyDescent="0.25">
      <c r="A264" s="57"/>
      <c r="B264" s="54">
        <v>2321</v>
      </c>
      <c r="C264" s="70" t="s">
        <v>318</v>
      </c>
      <c r="D264" s="51"/>
      <c r="E264" s="162"/>
      <c r="F264" s="109"/>
      <c r="G264" s="108" t="e">
        <f t="shared" si="17"/>
        <v>#DIV/0!</v>
      </c>
    </row>
    <row r="265" spans="1:7" s="49" customFormat="1" ht="15" hidden="1" customHeight="1" x14ac:dyDescent="0.25">
      <c r="A265" s="57"/>
      <c r="B265" s="54">
        <v>2333</v>
      </c>
      <c r="C265" s="57" t="s">
        <v>300</v>
      </c>
      <c r="D265" s="51"/>
      <c r="E265" s="162"/>
      <c r="F265" s="109"/>
      <c r="G265" s="108" t="e">
        <f t="shared" si="17"/>
        <v>#DIV/0!</v>
      </c>
    </row>
    <row r="266" spans="1:7" s="49" customFormat="1" ht="15" hidden="1" customHeight="1" x14ac:dyDescent="0.25">
      <c r="A266" s="57"/>
      <c r="B266" s="54">
        <v>3111</v>
      </c>
      <c r="C266" s="57" t="s">
        <v>301</v>
      </c>
      <c r="D266" s="51"/>
      <c r="E266" s="162"/>
      <c r="F266" s="109"/>
      <c r="G266" s="108" t="e">
        <f t="shared" si="17"/>
        <v>#DIV/0!</v>
      </c>
    </row>
    <row r="267" spans="1:7" s="49" customFormat="1" ht="15" hidden="1" customHeight="1" x14ac:dyDescent="0.25">
      <c r="A267" s="57"/>
      <c r="B267" s="54">
        <v>3113</v>
      </c>
      <c r="C267" s="57" t="s">
        <v>93</v>
      </c>
      <c r="D267" s="51"/>
      <c r="E267" s="162"/>
      <c r="F267" s="109"/>
      <c r="G267" s="108" t="e">
        <f t="shared" si="17"/>
        <v>#DIV/0!</v>
      </c>
    </row>
    <row r="268" spans="1:7" s="49" customFormat="1" ht="15" hidden="1" customHeight="1" x14ac:dyDescent="0.25">
      <c r="A268" s="57"/>
      <c r="B268" s="54">
        <v>3231</v>
      </c>
      <c r="C268" s="57" t="s">
        <v>94</v>
      </c>
      <c r="D268" s="51"/>
      <c r="E268" s="162"/>
      <c r="F268" s="109"/>
      <c r="G268" s="108" t="e">
        <f t="shared" si="17"/>
        <v>#DIV/0!</v>
      </c>
    </row>
    <row r="269" spans="1:7" s="49" customFormat="1" ht="15" customHeight="1" x14ac:dyDescent="0.25">
      <c r="A269" s="57"/>
      <c r="B269" s="54">
        <v>3312</v>
      </c>
      <c r="C269" s="57" t="s">
        <v>743</v>
      </c>
      <c r="D269" s="51">
        <v>0</v>
      </c>
      <c r="E269" s="162">
        <v>80</v>
      </c>
      <c r="F269" s="109">
        <v>0</v>
      </c>
      <c r="G269" s="108">
        <f t="shared" si="17"/>
        <v>0</v>
      </c>
    </row>
    <row r="270" spans="1:7" s="49" customFormat="1" ht="15" customHeight="1" x14ac:dyDescent="0.25">
      <c r="A270" s="57"/>
      <c r="B270" s="54">
        <v>3313</v>
      </c>
      <c r="C270" s="57" t="s">
        <v>254</v>
      </c>
      <c r="D270" s="51">
        <v>610</v>
      </c>
      <c r="E270" s="162">
        <v>960</v>
      </c>
      <c r="F270" s="109">
        <v>332.1</v>
      </c>
      <c r="G270" s="108">
        <f t="shared" si="17"/>
        <v>34.59375</v>
      </c>
    </row>
    <row r="271" spans="1:7" s="49" customFormat="1" ht="15" customHeight="1" x14ac:dyDescent="0.25">
      <c r="A271" s="57"/>
      <c r="B271" s="54">
        <v>3322</v>
      </c>
      <c r="C271" s="57" t="s">
        <v>97</v>
      </c>
      <c r="D271" s="51">
        <v>80</v>
      </c>
      <c r="E271" s="162">
        <v>80</v>
      </c>
      <c r="F271" s="109">
        <v>0</v>
      </c>
      <c r="G271" s="108">
        <f t="shared" si="17"/>
        <v>0</v>
      </c>
    </row>
    <row r="272" spans="1:7" s="49" customFormat="1" ht="15" customHeight="1" x14ac:dyDescent="0.25">
      <c r="A272" s="75"/>
      <c r="B272" s="74">
        <v>3326</v>
      </c>
      <c r="C272" s="69" t="s">
        <v>98</v>
      </c>
      <c r="D272" s="51">
        <v>224</v>
      </c>
      <c r="E272" s="162">
        <v>224</v>
      </c>
      <c r="F272" s="109">
        <v>42.9</v>
      </c>
      <c r="G272" s="108">
        <f t="shared" si="17"/>
        <v>19.151785714285712</v>
      </c>
    </row>
    <row r="273" spans="1:7" s="49" customFormat="1" ht="15" hidden="1" customHeight="1" x14ac:dyDescent="0.25">
      <c r="A273" s="75"/>
      <c r="B273" s="74">
        <v>3392</v>
      </c>
      <c r="C273" s="75" t="s">
        <v>237</v>
      </c>
      <c r="D273" s="51"/>
      <c r="E273" s="162"/>
      <c r="F273" s="109"/>
      <c r="G273" s="108" t="e">
        <f t="shared" si="17"/>
        <v>#DIV/0!</v>
      </c>
    </row>
    <row r="274" spans="1:7" s="49" customFormat="1" ht="15" customHeight="1" x14ac:dyDescent="0.25">
      <c r="A274" s="75"/>
      <c r="B274" s="74">
        <v>3412</v>
      </c>
      <c r="C274" s="57" t="s">
        <v>99</v>
      </c>
      <c r="D274" s="51">
        <v>410</v>
      </c>
      <c r="E274" s="162">
        <v>434.5</v>
      </c>
      <c r="F274" s="109">
        <v>326.39999999999998</v>
      </c>
      <c r="G274" s="108">
        <f t="shared" si="17"/>
        <v>75.120828538550057</v>
      </c>
    </row>
    <row r="275" spans="1:7" s="49" customFormat="1" ht="14.7" hidden="1" customHeight="1" x14ac:dyDescent="0.25">
      <c r="A275" s="75"/>
      <c r="B275" s="68">
        <v>3421</v>
      </c>
      <c r="C275" s="70" t="s">
        <v>100</v>
      </c>
      <c r="D275" s="51"/>
      <c r="E275" s="162"/>
      <c r="F275" s="109"/>
      <c r="G275" s="108" t="e">
        <f t="shared" si="17"/>
        <v>#DIV/0!</v>
      </c>
    </row>
    <row r="276" spans="1:7" s="49" customFormat="1" ht="15" hidden="1" customHeight="1" x14ac:dyDescent="0.25">
      <c r="A276" s="75"/>
      <c r="B276" s="74">
        <v>3429</v>
      </c>
      <c r="C276" s="75" t="s">
        <v>610</v>
      </c>
      <c r="D276" s="51"/>
      <c r="E276" s="162"/>
      <c r="F276" s="109"/>
      <c r="G276" s="108" t="e">
        <f t="shared" si="17"/>
        <v>#DIV/0!</v>
      </c>
    </row>
    <row r="277" spans="1:7" s="49" customFormat="1" ht="15" hidden="1" customHeight="1" x14ac:dyDescent="0.25">
      <c r="A277" s="75"/>
      <c r="B277" s="74">
        <v>6409</v>
      </c>
      <c r="C277" s="75" t="s">
        <v>189</v>
      </c>
      <c r="D277" s="51"/>
      <c r="E277" s="162"/>
      <c r="F277" s="109"/>
      <c r="G277" s="108" t="e">
        <f t="shared" si="17"/>
        <v>#DIV/0!</v>
      </c>
    </row>
    <row r="278" spans="1:7" s="49" customFormat="1" ht="15" hidden="1" customHeight="1" x14ac:dyDescent="0.25">
      <c r="A278" s="75"/>
      <c r="B278" s="74">
        <v>5599</v>
      </c>
      <c r="C278" s="75" t="s">
        <v>279</v>
      </c>
      <c r="D278" s="51"/>
      <c r="E278" s="162"/>
      <c r="F278" s="109"/>
      <c r="G278" s="108" t="e">
        <f t="shared" si="17"/>
        <v>#DIV/0!</v>
      </c>
    </row>
    <row r="279" spans="1:7" ht="15" hidden="1" customHeight="1" x14ac:dyDescent="0.25">
      <c r="A279" s="57"/>
      <c r="B279" s="68">
        <v>3599</v>
      </c>
      <c r="C279" s="69" t="s">
        <v>142</v>
      </c>
      <c r="D279" s="51"/>
      <c r="E279" s="162"/>
      <c r="F279" s="109"/>
      <c r="G279" s="108" t="e">
        <f t="shared" si="17"/>
        <v>#DIV/0!</v>
      </c>
    </row>
    <row r="280" spans="1:7" ht="15" customHeight="1" x14ac:dyDescent="0.25">
      <c r="A280" s="57"/>
      <c r="B280" s="68">
        <v>3612</v>
      </c>
      <c r="C280" s="69" t="s">
        <v>101</v>
      </c>
      <c r="D280" s="51">
        <v>8026</v>
      </c>
      <c r="E280" s="162">
        <v>8553</v>
      </c>
      <c r="F280" s="109">
        <v>2785.3</v>
      </c>
      <c r="G280" s="108">
        <f t="shared" si="17"/>
        <v>32.565181807552904</v>
      </c>
    </row>
    <row r="281" spans="1:7" ht="15" customHeight="1" x14ac:dyDescent="0.25">
      <c r="A281" s="57"/>
      <c r="B281" s="68">
        <v>3613</v>
      </c>
      <c r="C281" s="69" t="s">
        <v>183</v>
      </c>
      <c r="D281" s="51">
        <v>11703</v>
      </c>
      <c r="E281" s="162">
        <v>13078.6</v>
      </c>
      <c r="F281" s="109">
        <v>7155.3</v>
      </c>
      <c r="G281" s="108">
        <f t="shared" si="17"/>
        <v>54.709984249078644</v>
      </c>
    </row>
    <row r="282" spans="1:7" ht="15" hidden="1" customHeight="1" x14ac:dyDescent="0.25">
      <c r="A282" s="57"/>
      <c r="B282" s="68">
        <v>2229</v>
      </c>
      <c r="C282" s="69" t="s">
        <v>88</v>
      </c>
      <c r="D282" s="51"/>
      <c r="E282" s="162"/>
      <c r="F282" s="109"/>
      <c r="G282" s="108" t="e">
        <f t="shared" si="17"/>
        <v>#DIV/0!</v>
      </c>
    </row>
    <row r="283" spans="1:7" ht="15" hidden="1" customHeight="1" x14ac:dyDescent="0.25">
      <c r="A283" s="57"/>
      <c r="B283" s="68">
        <v>2241</v>
      </c>
      <c r="C283" s="69" t="s">
        <v>89</v>
      </c>
      <c r="D283" s="51"/>
      <c r="E283" s="162"/>
      <c r="F283" s="109"/>
      <c r="G283" s="108" t="e">
        <f t="shared" si="17"/>
        <v>#DIV/0!</v>
      </c>
    </row>
    <row r="284" spans="1:7" ht="15" hidden="1" customHeight="1" x14ac:dyDescent="0.25">
      <c r="A284" s="57"/>
      <c r="B284" s="68">
        <v>2249</v>
      </c>
      <c r="C284" s="69" t="s">
        <v>90</v>
      </c>
      <c r="D284" s="51"/>
      <c r="E284" s="162"/>
      <c r="F284" s="109"/>
      <c r="G284" s="108" t="e">
        <f t="shared" si="17"/>
        <v>#DIV/0!</v>
      </c>
    </row>
    <row r="285" spans="1:7" ht="15" hidden="1" customHeight="1" x14ac:dyDescent="0.25">
      <c r="A285" s="57"/>
      <c r="B285" s="68">
        <v>2310</v>
      </c>
      <c r="C285" s="69" t="s">
        <v>91</v>
      </c>
      <c r="D285" s="51"/>
      <c r="E285" s="162"/>
      <c r="F285" s="109"/>
      <c r="G285" s="108" t="e">
        <f t="shared" si="17"/>
        <v>#DIV/0!</v>
      </c>
    </row>
    <row r="286" spans="1:7" ht="15" hidden="1" customHeight="1" x14ac:dyDescent="0.25">
      <c r="A286" s="57"/>
      <c r="B286" s="68">
        <v>2321</v>
      </c>
      <c r="C286" s="69" t="s">
        <v>236</v>
      </c>
      <c r="D286" s="51"/>
      <c r="E286" s="162"/>
      <c r="F286" s="109"/>
      <c r="G286" s="108" t="e">
        <f t="shared" si="17"/>
        <v>#DIV/0!</v>
      </c>
    </row>
    <row r="287" spans="1:7" ht="15" hidden="1" customHeight="1" x14ac:dyDescent="0.25">
      <c r="A287" s="57"/>
      <c r="B287" s="68">
        <v>2331</v>
      </c>
      <c r="C287" s="69" t="s">
        <v>92</v>
      </c>
      <c r="D287" s="51"/>
      <c r="E287" s="162"/>
      <c r="F287" s="109"/>
      <c r="G287" s="108" t="e">
        <f t="shared" si="17"/>
        <v>#DIV/0!</v>
      </c>
    </row>
    <row r="288" spans="1:7" ht="15" hidden="1" customHeight="1" x14ac:dyDescent="0.25">
      <c r="A288" s="57"/>
      <c r="B288" s="68">
        <v>3613</v>
      </c>
      <c r="C288" s="69" t="s">
        <v>102</v>
      </c>
      <c r="D288" s="51"/>
      <c r="E288" s="162"/>
      <c r="F288" s="109"/>
      <c r="G288" s="108" t="e">
        <f t="shared" si="17"/>
        <v>#DIV/0!</v>
      </c>
    </row>
    <row r="289" spans="1:7" ht="15" hidden="1" customHeight="1" x14ac:dyDescent="0.25">
      <c r="A289" s="57"/>
      <c r="B289" s="68">
        <v>3631</v>
      </c>
      <c r="C289" s="69" t="s">
        <v>103</v>
      </c>
      <c r="D289" s="51"/>
      <c r="E289" s="162"/>
      <c r="F289" s="109"/>
      <c r="G289" s="108" t="e">
        <f t="shared" si="17"/>
        <v>#DIV/0!</v>
      </c>
    </row>
    <row r="290" spans="1:7" ht="15" customHeight="1" x14ac:dyDescent="0.25">
      <c r="A290" s="57"/>
      <c r="B290" s="68">
        <v>3632</v>
      </c>
      <c r="C290" s="70" t="s">
        <v>104</v>
      </c>
      <c r="D290" s="51">
        <v>4137</v>
      </c>
      <c r="E290" s="162">
        <v>4297</v>
      </c>
      <c r="F290" s="109">
        <v>814</v>
      </c>
      <c r="G290" s="108">
        <f t="shared" si="17"/>
        <v>18.943448917849661</v>
      </c>
    </row>
    <row r="291" spans="1:7" ht="15" hidden="1" customHeight="1" x14ac:dyDescent="0.25">
      <c r="A291" s="57"/>
      <c r="B291" s="68">
        <v>3231</v>
      </c>
      <c r="C291" s="69" t="s">
        <v>94</v>
      </c>
      <c r="D291" s="51"/>
      <c r="E291" s="162"/>
      <c r="F291" s="109"/>
      <c r="G291" s="108" t="e">
        <f t="shared" si="17"/>
        <v>#DIV/0!</v>
      </c>
    </row>
    <row r="292" spans="1:7" ht="15" hidden="1" customHeight="1" x14ac:dyDescent="0.25">
      <c r="A292" s="57"/>
      <c r="B292" s="68">
        <v>3634</v>
      </c>
      <c r="C292" s="69" t="s">
        <v>184</v>
      </c>
      <c r="D292" s="51"/>
      <c r="E292" s="162"/>
      <c r="F292" s="109"/>
      <c r="G292" s="108" t="e">
        <f t="shared" si="17"/>
        <v>#DIV/0!</v>
      </c>
    </row>
    <row r="293" spans="1:7" ht="15" hidden="1" customHeight="1" x14ac:dyDescent="0.25">
      <c r="A293" s="71"/>
      <c r="B293" s="68">
        <v>3314</v>
      </c>
      <c r="C293" s="70" t="s">
        <v>95</v>
      </c>
      <c r="D293" s="51"/>
      <c r="E293" s="162"/>
      <c r="F293" s="109"/>
      <c r="G293" s="108" t="e">
        <f t="shared" si="17"/>
        <v>#DIV/0!</v>
      </c>
    </row>
    <row r="294" spans="1:7" ht="15" hidden="1" customHeight="1" x14ac:dyDescent="0.25">
      <c r="A294" s="57"/>
      <c r="B294" s="68">
        <v>3319</v>
      </c>
      <c r="C294" s="70" t="s">
        <v>96</v>
      </c>
      <c r="D294" s="51"/>
      <c r="E294" s="162"/>
      <c r="F294" s="109"/>
      <c r="G294" s="108" t="e">
        <f t="shared" si="17"/>
        <v>#DIV/0!</v>
      </c>
    </row>
    <row r="295" spans="1:7" ht="15" customHeight="1" x14ac:dyDescent="0.25">
      <c r="A295" s="57"/>
      <c r="B295" s="68">
        <v>3639</v>
      </c>
      <c r="C295" s="70" t="s">
        <v>185</v>
      </c>
      <c r="D295" s="51">
        <v>3655</v>
      </c>
      <c r="E295" s="162">
        <v>3511</v>
      </c>
      <c r="F295" s="109">
        <v>357</v>
      </c>
      <c r="G295" s="108">
        <f t="shared" si="17"/>
        <v>10.168043292509257</v>
      </c>
    </row>
    <row r="296" spans="1:7" ht="15" customHeight="1" x14ac:dyDescent="0.25">
      <c r="A296" s="57"/>
      <c r="B296" s="68">
        <v>3639</v>
      </c>
      <c r="C296" s="70" t="s">
        <v>186</v>
      </c>
      <c r="D296" s="51">
        <v>1024</v>
      </c>
      <c r="E296" s="162">
        <v>1140</v>
      </c>
      <c r="F296" s="109">
        <v>301.5</v>
      </c>
      <c r="G296" s="108">
        <f t="shared" si="17"/>
        <v>26.44736842105263</v>
      </c>
    </row>
    <row r="297" spans="1:7" ht="15" customHeight="1" x14ac:dyDescent="0.25">
      <c r="A297" s="57"/>
      <c r="B297" s="68">
        <v>3639</v>
      </c>
      <c r="C297" s="69" t="s">
        <v>187</v>
      </c>
      <c r="D297" s="51">
        <v>5000</v>
      </c>
      <c r="E297" s="162">
        <v>2633.6</v>
      </c>
      <c r="F297" s="109">
        <v>687.8</v>
      </c>
      <c r="G297" s="108">
        <f t="shared" si="17"/>
        <v>26.116342648845688</v>
      </c>
    </row>
    <row r="298" spans="1:7" ht="15" hidden="1" customHeight="1" x14ac:dyDescent="0.25">
      <c r="A298" s="57"/>
      <c r="B298" s="68">
        <v>3699</v>
      </c>
      <c r="C298" s="70" t="s">
        <v>404</v>
      </c>
      <c r="D298" s="51"/>
      <c r="E298" s="162"/>
      <c r="F298" s="109"/>
      <c r="G298" s="108" t="e">
        <f t="shared" si="17"/>
        <v>#DIV/0!</v>
      </c>
    </row>
    <row r="299" spans="1:7" ht="15" hidden="1" customHeight="1" x14ac:dyDescent="0.25">
      <c r="A299" s="57"/>
      <c r="B299" s="68">
        <v>3722</v>
      </c>
      <c r="C299" s="70" t="s">
        <v>416</v>
      </c>
      <c r="D299" s="51"/>
      <c r="E299" s="162"/>
      <c r="F299" s="109"/>
      <c r="G299" s="108" t="e">
        <f t="shared" si="17"/>
        <v>#DIV/0!</v>
      </c>
    </row>
    <row r="300" spans="1:7" ht="15" hidden="1" customHeight="1" x14ac:dyDescent="0.25">
      <c r="A300" s="57"/>
      <c r="B300" s="68">
        <v>3725</v>
      </c>
      <c r="C300" s="70" t="s">
        <v>539</v>
      </c>
      <c r="D300" s="51"/>
      <c r="E300" s="162"/>
      <c r="F300" s="109"/>
      <c r="G300" s="108" t="e">
        <f t="shared" si="17"/>
        <v>#DIV/0!</v>
      </c>
    </row>
    <row r="301" spans="1:7" ht="15" customHeight="1" x14ac:dyDescent="0.25">
      <c r="A301" s="57"/>
      <c r="B301" s="68">
        <v>3729</v>
      </c>
      <c r="C301" s="70" t="s">
        <v>188</v>
      </c>
      <c r="D301" s="51">
        <v>1</v>
      </c>
      <c r="E301" s="162">
        <v>1</v>
      </c>
      <c r="F301" s="109">
        <v>0</v>
      </c>
      <c r="G301" s="108">
        <f t="shared" si="17"/>
        <v>0</v>
      </c>
    </row>
    <row r="302" spans="1:7" ht="15" hidden="1" customHeight="1" x14ac:dyDescent="0.25">
      <c r="A302" s="57"/>
      <c r="B302" s="68">
        <v>3744</v>
      </c>
      <c r="C302" s="70" t="s">
        <v>111</v>
      </c>
      <c r="D302" s="51"/>
      <c r="E302" s="162"/>
      <c r="F302" s="109"/>
      <c r="G302" s="108" t="e">
        <f t="shared" si="17"/>
        <v>#DIV/0!</v>
      </c>
    </row>
    <row r="303" spans="1:7" ht="15" hidden="1" customHeight="1" x14ac:dyDescent="0.25">
      <c r="A303" s="57"/>
      <c r="B303" s="68">
        <v>3745</v>
      </c>
      <c r="C303" s="70" t="s">
        <v>112</v>
      </c>
      <c r="D303" s="51"/>
      <c r="E303" s="162"/>
      <c r="F303" s="109"/>
      <c r="G303" s="108" t="e">
        <f t="shared" si="17"/>
        <v>#DIV/0!</v>
      </c>
    </row>
    <row r="304" spans="1:7" ht="15" customHeight="1" x14ac:dyDescent="0.25">
      <c r="A304" s="57"/>
      <c r="B304" s="68">
        <v>4349</v>
      </c>
      <c r="C304" s="70" t="s">
        <v>273</v>
      </c>
      <c r="D304" s="51">
        <v>475</v>
      </c>
      <c r="E304" s="162">
        <v>541.5</v>
      </c>
      <c r="F304" s="109">
        <v>540.29999999999995</v>
      </c>
      <c r="G304" s="108">
        <f t="shared" si="17"/>
        <v>99.778393351800545</v>
      </c>
    </row>
    <row r="305" spans="1:7" ht="15" hidden="1" customHeight="1" x14ac:dyDescent="0.25">
      <c r="A305" s="57"/>
      <c r="B305" s="68">
        <v>4351</v>
      </c>
      <c r="C305" s="69" t="s">
        <v>239</v>
      </c>
      <c r="D305" s="51"/>
      <c r="E305" s="162"/>
      <c r="F305" s="109"/>
      <c r="G305" s="108" t="e">
        <f t="shared" si="17"/>
        <v>#DIV/0!</v>
      </c>
    </row>
    <row r="306" spans="1:7" ht="15" hidden="1" customHeight="1" x14ac:dyDescent="0.25">
      <c r="A306" s="57"/>
      <c r="B306" s="68">
        <v>3639</v>
      </c>
      <c r="C306" s="69" t="s">
        <v>106</v>
      </c>
      <c r="D306" s="51"/>
      <c r="E306" s="162"/>
      <c r="F306" s="109"/>
      <c r="G306" s="108" t="e">
        <f t="shared" si="17"/>
        <v>#DIV/0!</v>
      </c>
    </row>
    <row r="307" spans="1:7" ht="15" hidden="1" customHeight="1" x14ac:dyDescent="0.25">
      <c r="A307" s="57"/>
      <c r="B307" s="68">
        <v>3725</v>
      </c>
      <c r="C307" s="69" t="s">
        <v>238</v>
      </c>
      <c r="D307" s="51"/>
      <c r="E307" s="162"/>
      <c r="F307" s="109"/>
      <c r="G307" s="108" t="e">
        <f t="shared" si="17"/>
        <v>#DIV/0!</v>
      </c>
    </row>
    <row r="308" spans="1:7" ht="15" hidden="1" customHeight="1" x14ac:dyDescent="0.25">
      <c r="A308" s="57"/>
      <c r="B308" s="68">
        <v>4357</v>
      </c>
      <c r="C308" s="69" t="s">
        <v>113</v>
      </c>
      <c r="D308" s="51"/>
      <c r="E308" s="162"/>
      <c r="F308" s="109"/>
      <c r="G308" s="108" t="e">
        <f t="shared" si="17"/>
        <v>#DIV/0!</v>
      </c>
    </row>
    <row r="309" spans="1:7" ht="15" customHeight="1" x14ac:dyDescent="0.25">
      <c r="A309" s="57"/>
      <c r="B309" s="68">
        <v>4374</v>
      </c>
      <c r="C309" s="69" t="s">
        <v>274</v>
      </c>
      <c r="D309" s="51">
        <v>50</v>
      </c>
      <c r="E309" s="162">
        <v>50</v>
      </c>
      <c r="F309" s="109">
        <v>14.7</v>
      </c>
      <c r="G309" s="108">
        <f t="shared" si="17"/>
        <v>29.4</v>
      </c>
    </row>
    <row r="310" spans="1:7" ht="15" hidden="1" customHeight="1" x14ac:dyDescent="0.25">
      <c r="A310" s="71"/>
      <c r="B310" s="68">
        <v>4374</v>
      </c>
      <c r="C310" s="70" t="s">
        <v>114</v>
      </c>
      <c r="D310" s="51"/>
      <c r="E310" s="162"/>
      <c r="F310" s="109"/>
      <c r="G310" s="108" t="e">
        <f>(#REF!/E310)*100</f>
        <v>#REF!</v>
      </c>
    </row>
    <row r="311" spans="1:7" ht="15" hidden="1" customHeight="1" x14ac:dyDescent="0.25">
      <c r="A311" s="71"/>
      <c r="B311" s="68">
        <v>5269</v>
      </c>
      <c r="C311" s="70" t="s">
        <v>492</v>
      </c>
      <c r="D311" s="51"/>
      <c r="E311" s="162"/>
      <c r="F311" s="109"/>
      <c r="G311" s="108" t="e">
        <f>(#REF!/E311)*100</f>
        <v>#REF!</v>
      </c>
    </row>
    <row r="312" spans="1:7" ht="15" hidden="1" customHeight="1" x14ac:dyDescent="0.25">
      <c r="A312" s="71"/>
      <c r="B312" s="68">
        <v>5311</v>
      </c>
      <c r="C312" s="70" t="s">
        <v>115</v>
      </c>
      <c r="D312" s="51"/>
      <c r="E312" s="162"/>
      <c r="F312" s="109"/>
      <c r="G312" s="108" t="e">
        <f>(#REF!/E312)*100</f>
        <v>#REF!</v>
      </c>
    </row>
    <row r="313" spans="1:7" ht="15" hidden="1" customHeight="1" x14ac:dyDescent="0.25">
      <c r="A313" s="57"/>
      <c r="B313" s="68">
        <v>4359</v>
      </c>
      <c r="C313" s="70" t="s">
        <v>257</v>
      </c>
      <c r="D313" s="51"/>
      <c r="E313" s="162"/>
      <c r="F313" s="109"/>
      <c r="G313" s="108" t="e">
        <f>(#REF!/E313)*100</f>
        <v>#REF!</v>
      </c>
    </row>
    <row r="314" spans="1:7" ht="15" customHeight="1" x14ac:dyDescent="0.25">
      <c r="A314" s="71"/>
      <c r="B314" s="68">
        <v>5512</v>
      </c>
      <c r="C314" s="70" t="s">
        <v>241</v>
      </c>
      <c r="D314" s="51">
        <v>797</v>
      </c>
      <c r="E314" s="162">
        <v>862</v>
      </c>
      <c r="F314" s="109">
        <v>310.5</v>
      </c>
      <c r="G314" s="108">
        <f t="shared" ref="G314:G320" si="18">(F314/E314)*100</f>
        <v>36.020881670533647</v>
      </c>
    </row>
    <row r="315" spans="1:7" ht="17.55" customHeight="1" x14ac:dyDescent="0.25">
      <c r="A315" s="71"/>
      <c r="B315" s="68">
        <v>6171</v>
      </c>
      <c r="C315" s="70" t="s">
        <v>176</v>
      </c>
      <c r="D315" s="51">
        <v>10837</v>
      </c>
      <c r="E315" s="162">
        <v>11654.2</v>
      </c>
      <c r="F315" s="109">
        <v>4151.7</v>
      </c>
      <c r="G315" s="108">
        <f t="shared" si="18"/>
        <v>35.624066860016129</v>
      </c>
    </row>
    <row r="316" spans="1:7" ht="15" customHeight="1" thickBot="1" x14ac:dyDescent="0.3">
      <c r="A316" s="71"/>
      <c r="B316" s="68">
        <v>6310</v>
      </c>
      <c r="C316" s="70" t="s">
        <v>613</v>
      </c>
      <c r="D316" s="51">
        <v>5</v>
      </c>
      <c r="E316" s="162">
        <v>5</v>
      </c>
      <c r="F316" s="109">
        <v>1.7</v>
      </c>
      <c r="G316" s="108">
        <f t="shared" si="18"/>
        <v>34</v>
      </c>
    </row>
    <row r="317" spans="1:7" ht="15" hidden="1" customHeight="1" x14ac:dyDescent="0.25">
      <c r="A317" s="71"/>
      <c r="B317" s="68">
        <v>6399</v>
      </c>
      <c r="C317" s="70" t="s">
        <v>116</v>
      </c>
      <c r="D317" s="51"/>
      <c r="E317" s="162"/>
      <c r="F317" s="109"/>
      <c r="G317" s="108" t="e">
        <f t="shared" si="18"/>
        <v>#DIV/0!</v>
      </c>
    </row>
    <row r="318" spans="1:7" ht="15" hidden="1" customHeight="1" thickBot="1" x14ac:dyDescent="0.3">
      <c r="A318" s="71"/>
      <c r="B318" s="68">
        <v>6402</v>
      </c>
      <c r="C318" s="70" t="s">
        <v>240</v>
      </c>
      <c r="D318" s="51"/>
      <c r="E318" s="162"/>
      <c r="F318" s="109"/>
      <c r="G318" s="108" t="e">
        <f t="shared" si="18"/>
        <v>#DIV/0!</v>
      </c>
    </row>
    <row r="319" spans="1:7" ht="15" hidden="1" customHeight="1" thickBot="1" x14ac:dyDescent="0.3">
      <c r="A319" s="71"/>
      <c r="B319" s="68">
        <v>6409</v>
      </c>
      <c r="C319" s="101" t="s">
        <v>289</v>
      </c>
      <c r="D319" s="51"/>
      <c r="E319" s="162"/>
      <c r="F319" s="109"/>
      <c r="G319" s="108" t="e">
        <f t="shared" si="18"/>
        <v>#DIV/0!</v>
      </c>
    </row>
    <row r="320" spans="1:7" ht="16.8" thickTop="1" thickBot="1" x14ac:dyDescent="0.35">
      <c r="A320" s="76"/>
      <c r="B320" s="79"/>
      <c r="C320" s="134" t="s">
        <v>324</v>
      </c>
      <c r="D320" s="84">
        <f t="shared" ref="D320:E320" si="19">SUM(D256:D319)</f>
        <v>47699</v>
      </c>
      <c r="E320" s="165">
        <f t="shared" si="19"/>
        <v>49373</v>
      </c>
      <c r="F320" s="179">
        <f t="shared" ref="F320" si="20">SUM(F256:F319)</f>
        <v>18455.5</v>
      </c>
      <c r="G320" s="108">
        <f t="shared" si="18"/>
        <v>37.379741964231464</v>
      </c>
    </row>
    <row r="321" spans="1:7" x14ac:dyDescent="0.25">
      <c r="D321" s="81"/>
      <c r="E321" s="81"/>
    </row>
    <row r="323" spans="1:7" ht="13.8" thickBot="1" x14ac:dyDescent="0.3"/>
    <row r="324" spans="1:7" ht="15.6" x14ac:dyDescent="0.3">
      <c r="A324" s="103" t="s">
        <v>14</v>
      </c>
      <c r="B324" s="104" t="s">
        <v>13</v>
      </c>
      <c r="C324" s="103" t="s">
        <v>12</v>
      </c>
      <c r="D324" s="203" t="s">
        <v>11</v>
      </c>
      <c r="E324" s="203" t="s">
        <v>11</v>
      </c>
      <c r="F324" s="18" t="s">
        <v>0</v>
      </c>
      <c r="G324" s="110" t="s">
        <v>330</v>
      </c>
    </row>
    <row r="325" spans="1:7" s="49" customFormat="1" ht="21" customHeight="1" thickBot="1" x14ac:dyDescent="0.35">
      <c r="A325" s="105"/>
      <c r="B325" s="106"/>
      <c r="C325" s="107"/>
      <c r="D325" s="204" t="s">
        <v>10</v>
      </c>
      <c r="E325" s="204" t="s">
        <v>9</v>
      </c>
      <c r="F325" s="190" t="s">
        <v>721</v>
      </c>
      <c r="G325" s="111" t="s">
        <v>331</v>
      </c>
    </row>
    <row r="326" spans="1:7" s="221" customFormat="1" ht="27.75" customHeight="1" thickTop="1" thickBot="1" x14ac:dyDescent="0.35">
      <c r="A326" s="217"/>
      <c r="B326" s="218"/>
      <c r="C326" s="219" t="s">
        <v>190</v>
      </c>
      <c r="D326" s="220">
        <f t="shared" ref="D326:F326" si="21">SUM(D30,D68,D111,D128,D157,D171,D197,D247,D320)</f>
        <v>1350258</v>
      </c>
      <c r="E326" s="220">
        <f t="shared" si="21"/>
        <v>1538125.5</v>
      </c>
      <c r="F326" s="220">
        <f t="shared" si="21"/>
        <v>512884</v>
      </c>
      <c r="G326" s="108">
        <f t="shared" ref="G326" si="22">(F326/E326)*100</f>
        <v>33.344743325560891</v>
      </c>
    </row>
  </sheetData>
  <sortState xmlns:xlrd2="http://schemas.microsoft.com/office/spreadsheetml/2017/richdata2" ref="B173:J202">
    <sortCondition ref="B173"/>
  </sortState>
  <mergeCells count="1">
    <mergeCell ref="B176:C176"/>
  </mergeCells>
  <pageMargins left="0.31496062992125984" right="0.31496062992125984" top="0.19685039370078741" bottom="0.19685039370078741" header="0.31496062992125984" footer="0.35433070866141736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2CCF-0ED7-441D-B075-308D98655ECE}">
  <dimension ref="A2:G37"/>
  <sheetViews>
    <sheetView workbookViewId="0">
      <selection activeCell="J1" sqref="J1"/>
    </sheetView>
  </sheetViews>
  <sheetFormatPr defaultColWidth="9.109375" defaultRowHeight="13.2" x14ac:dyDescent="0.25"/>
  <cols>
    <col min="1" max="1" width="5.77734375" style="275" customWidth="1"/>
    <col min="2" max="2" width="10.33203125" style="275" customWidth="1"/>
    <col min="3" max="3" width="10.109375" style="275" customWidth="1"/>
    <col min="4" max="4" width="101.33203125" style="275" customWidth="1"/>
    <col min="5" max="5" width="11.33203125" style="275" customWidth="1"/>
    <col min="6" max="6" width="11.33203125" style="275" hidden="1" customWidth="1"/>
    <col min="7" max="7" width="12.33203125" style="275" hidden="1" customWidth="1"/>
    <col min="8" max="8" width="9.6640625" style="275" bestFit="1" customWidth="1"/>
    <col min="9" max="256" width="9.109375" style="275"/>
    <col min="257" max="257" width="5.77734375" style="275" customWidth="1"/>
    <col min="258" max="258" width="10.33203125" style="275" customWidth="1"/>
    <col min="259" max="259" width="10.109375" style="275" customWidth="1"/>
    <col min="260" max="260" width="101.33203125" style="275" customWidth="1"/>
    <col min="261" max="261" width="11.33203125" style="275" customWidth="1"/>
    <col min="262" max="263" width="0" style="275" hidden="1" customWidth="1"/>
    <col min="264" max="264" width="9.6640625" style="275" bestFit="1" customWidth="1"/>
    <col min="265" max="512" width="9.109375" style="275"/>
    <col min="513" max="513" width="5.77734375" style="275" customWidth="1"/>
    <col min="514" max="514" width="10.33203125" style="275" customWidth="1"/>
    <col min="515" max="515" width="10.109375" style="275" customWidth="1"/>
    <col min="516" max="516" width="101.33203125" style="275" customWidth="1"/>
    <col min="517" max="517" width="11.33203125" style="275" customWidth="1"/>
    <col min="518" max="519" width="0" style="275" hidden="1" customWidth="1"/>
    <col min="520" max="520" width="9.6640625" style="275" bestFit="1" customWidth="1"/>
    <col min="521" max="768" width="9.109375" style="275"/>
    <col min="769" max="769" width="5.77734375" style="275" customWidth="1"/>
    <col min="770" max="770" width="10.33203125" style="275" customWidth="1"/>
    <col min="771" max="771" width="10.109375" style="275" customWidth="1"/>
    <col min="772" max="772" width="101.33203125" style="275" customWidth="1"/>
    <col min="773" max="773" width="11.33203125" style="275" customWidth="1"/>
    <col min="774" max="775" width="0" style="275" hidden="1" customWidth="1"/>
    <col min="776" max="776" width="9.6640625" style="275" bestFit="1" customWidth="1"/>
    <col min="777" max="1024" width="9.109375" style="275"/>
    <col min="1025" max="1025" width="5.77734375" style="275" customWidth="1"/>
    <col min="1026" max="1026" width="10.33203125" style="275" customWidth="1"/>
    <col min="1027" max="1027" width="10.109375" style="275" customWidth="1"/>
    <col min="1028" max="1028" width="101.33203125" style="275" customWidth="1"/>
    <col min="1029" max="1029" width="11.33203125" style="275" customWidth="1"/>
    <col min="1030" max="1031" width="0" style="275" hidden="1" customWidth="1"/>
    <col min="1032" max="1032" width="9.6640625" style="275" bestFit="1" customWidth="1"/>
    <col min="1033" max="1280" width="9.109375" style="275"/>
    <col min="1281" max="1281" width="5.77734375" style="275" customWidth="1"/>
    <col min="1282" max="1282" width="10.33203125" style="275" customWidth="1"/>
    <col min="1283" max="1283" width="10.109375" style="275" customWidth="1"/>
    <col min="1284" max="1284" width="101.33203125" style="275" customWidth="1"/>
    <col min="1285" max="1285" width="11.33203125" style="275" customWidth="1"/>
    <col min="1286" max="1287" width="0" style="275" hidden="1" customWidth="1"/>
    <col min="1288" max="1288" width="9.6640625" style="275" bestFit="1" customWidth="1"/>
    <col min="1289" max="1536" width="9.109375" style="275"/>
    <col min="1537" max="1537" width="5.77734375" style="275" customWidth="1"/>
    <col min="1538" max="1538" width="10.33203125" style="275" customWidth="1"/>
    <col min="1539" max="1539" width="10.109375" style="275" customWidth="1"/>
    <col min="1540" max="1540" width="101.33203125" style="275" customWidth="1"/>
    <col min="1541" max="1541" width="11.33203125" style="275" customWidth="1"/>
    <col min="1542" max="1543" width="0" style="275" hidden="1" customWidth="1"/>
    <col min="1544" max="1544" width="9.6640625" style="275" bestFit="1" customWidth="1"/>
    <col min="1545" max="1792" width="9.109375" style="275"/>
    <col min="1793" max="1793" width="5.77734375" style="275" customWidth="1"/>
    <col min="1794" max="1794" width="10.33203125" style="275" customWidth="1"/>
    <col min="1795" max="1795" width="10.109375" style="275" customWidth="1"/>
    <col min="1796" max="1796" width="101.33203125" style="275" customWidth="1"/>
    <col min="1797" max="1797" width="11.33203125" style="275" customWidth="1"/>
    <col min="1798" max="1799" width="0" style="275" hidden="1" customWidth="1"/>
    <col min="1800" max="1800" width="9.6640625" style="275" bestFit="1" customWidth="1"/>
    <col min="1801" max="2048" width="9.109375" style="275"/>
    <col min="2049" max="2049" width="5.77734375" style="275" customWidth="1"/>
    <col min="2050" max="2050" width="10.33203125" style="275" customWidth="1"/>
    <col min="2051" max="2051" width="10.109375" style="275" customWidth="1"/>
    <col min="2052" max="2052" width="101.33203125" style="275" customWidth="1"/>
    <col min="2053" max="2053" width="11.33203125" style="275" customWidth="1"/>
    <col min="2054" max="2055" width="0" style="275" hidden="1" customWidth="1"/>
    <col min="2056" max="2056" width="9.6640625" style="275" bestFit="1" customWidth="1"/>
    <col min="2057" max="2304" width="9.109375" style="275"/>
    <col min="2305" max="2305" width="5.77734375" style="275" customWidth="1"/>
    <col min="2306" max="2306" width="10.33203125" style="275" customWidth="1"/>
    <col min="2307" max="2307" width="10.109375" style="275" customWidth="1"/>
    <col min="2308" max="2308" width="101.33203125" style="275" customWidth="1"/>
    <col min="2309" max="2309" width="11.33203125" style="275" customWidth="1"/>
    <col min="2310" max="2311" width="0" style="275" hidden="1" customWidth="1"/>
    <col min="2312" max="2312" width="9.6640625" style="275" bestFit="1" customWidth="1"/>
    <col min="2313" max="2560" width="9.109375" style="275"/>
    <col min="2561" max="2561" width="5.77734375" style="275" customWidth="1"/>
    <col min="2562" max="2562" width="10.33203125" style="275" customWidth="1"/>
    <col min="2563" max="2563" width="10.109375" style="275" customWidth="1"/>
    <col min="2564" max="2564" width="101.33203125" style="275" customWidth="1"/>
    <col min="2565" max="2565" width="11.33203125" style="275" customWidth="1"/>
    <col min="2566" max="2567" width="0" style="275" hidden="1" customWidth="1"/>
    <col min="2568" max="2568" width="9.6640625" style="275" bestFit="1" customWidth="1"/>
    <col min="2569" max="2816" width="9.109375" style="275"/>
    <col min="2817" max="2817" width="5.77734375" style="275" customWidth="1"/>
    <col min="2818" max="2818" width="10.33203125" style="275" customWidth="1"/>
    <col min="2819" max="2819" width="10.109375" style="275" customWidth="1"/>
    <col min="2820" max="2820" width="101.33203125" style="275" customWidth="1"/>
    <col min="2821" max="2821" width="11.33203125" style="275" customWidth="1"/>
    <col min="2822" max="2823" width="0" style="275" hidden="1" customWidth="1"/>
    <col min="2824" max="2824" width="9.6640625" style="275" bestFit="1" customWidth="1"/>
    <col min="2825" max="3072" width="9.109375" style="275"/>
    <col min="3073" max="3073" width="5.77734375" style="275" customWidth="1"/>
    <col min="3074" max="3074" width="10.33203125" style="275" customWidth="1"/>
    <col min="3075" max="3075" width="10.109375" style="275" customWidth="1"/>
    <col min="3076" max="3076" width="101.33203125" style="275" customWidth="1"/>
    <col min="3077" max="3077" width="11.33203125" style="275" customWidth="1"/>
    <col min="3078" max="3079" width="0" style="275" hidden="1" customWidth="1"/>
    <col min="3080" max="3080" width="9.6640625" style="275" bestFit="1" customWidth="1"/>
    <col min="3081" max="3328" width="9.109375" style="275"/>
    <col min="3329" max="3329" width="5.77734375" style="275" customWidth="1"/>
    <col min="3330" max="3330" width="10.33203125" style="275" customWidth="1"/>
    <col min="3331" max="3331" width="10.109375" style="275" customWidth="1"/>
    <col min="3332" max="3332" width="101.33203125" style="275" customWidth="1"/>
    <col min="3333" max="3333" width="11.33203125" style="275" customWidth="1"/>
    <col min="3334" max="3335" width="0" style="275" hidden="1" customWidth="1"/>
    <col min="3336" max="3336" width="9.6640625" style="275" bestFit="1" customWidth="1"/>
    <col min="3337" max="3584" width="9.109375" style="275"/>
    <col min="3585" max="3585" width="5.77734375" style="275" customWidth="1"/>
    <col min="3586" max="3586" width="10.33203125" style="275" customWidth="1"/>
    <col min="3587" max="3587" width="10.109375" style="275" customWidth="1"/>
    <col min="3588" max="3588" width="101.33203125" style="275" customWidth="1"/>
    <col min="3589" max="3589" width="11.33203125" style="275" customWidth="1"/>
    <col min="3590" max="3591" width="0" style="275" hidden="1" customWidth="1"/>
    <col min="3592" max="3592" width="9.6640625" style="275" bestFit="1" customWidth="1"/>
    <col min="3593" max="3840" width="9.109375" style="275"/>
    <col min="3841" max="3841" width="5.77734375" style="275" customWidth="1"/>
    <col min="3842" max="3842" width="10.33203125" style="275" customWidth="1"/>
    <col min="3843" max="3843" width="10.109375" style="275" customWidth="1"/>
    <col min="3844" max="3844" width="101.33203125" style="275" customWidth="1"/>
    <col min="3845" max="3845" width="11.33203125" style="275" customWidth="1"/>
    <col min="3846" max="3847" width="0" style="275" hidden="1" customWidth="1"/>
    <col min="3848" max="3848" width="9.6640625" style="275" bestFit="1" customWidth="1"/>
    <col min="3849" max="4096" width="9.109375" style="275"/>
    <col min="4097" max="4097" width="5.77734375" style="275" customWidth="1"/>
    <col min="4098" max="4098" width="10.33203125" style="275" customWidth="1"/>
    <col min="4099" max="4099" width="10.109375" style="275" customWidth="1"/>
    <col min="4100" max="4100" width="101.33203125" style="275" customWidth="1"/>
    <col min="4101" max="4101" width="11.33203125" style="275" customWidth="1"/>
    <col min="4102" max="4103" width="0" style="275" hidden="1" customWidth="1"/>
    <col min="4104" max="4104" width="9.6640625" style="275" bestFit="1" customWidth="1"/>
    <col min="4105" max="4352" width="9.109375" style="275"/>
    <col min="4353" max="4353" width="5.77734375" style="275" customWidth="1"/>
    <col min="4354" max="4354" width="10.33203125" style="275" customWidth="1"/>
    <col min="4355" max="4355" width="10.109375" style="275" customWidth="1"/>
    <col min="4356" max="4356" width="101.33203125" style="275" customWidth="1"/>
    <col min="4357" max="4357" width="11.33203125" style="275" customWidth="1"/>
    <col min="4358" max="4359" width="0" style="275" hidden="1" customWidth="1"/>
    <col min="4360" max="4360" width="9.6640625" style="275" bestFit="1" customWidth="1"/>
    <col min="4361" max="4608" width="9.109375" style="275"/>
    <col min="4609" max="4609" width="5.77734375" style="275" customWidth="1"/>
    <col min="4610" max="4610" width="10.33203125" style="275" customWidth="1"/>
    <col min="4611" max="4611" width="10.109375" style="275" customWidth="1"/>
    <col min="4612" max="4612" width="101.33203125" style="275" customWidth="1"/>
    <col min="4613" max="4613" width="11.33203125" style="275" customWidth="1"/>
    <col min="4614" max="4615" width="0" style="275" hidden="1" customWidth="1"/>
    <col min="4616" max="4616" width="9.6640625" style="275" bestFit="1" customWidth="1"/>
    <col min="4617" max="4864" width="9.109375" style="275"/>
    <col min="4865" max="4865" width="5.77734375" style="275" customWidth="1"/>
    <col min="4866" max="4866" width="10.33203125" style="275" customWidth="1"/>
    <col min="4867" max="4867" width="10.109375" style="275" customWidth="1"/>
    <col min="4868" max="4868" width="101.33203125" style="275" customWidth="1"/>
    <col min="4869" max="4869" width="11.33203125" style="275" customWidth="1"/>
    <col min="4870" max="4871" width="0" style="275" hidden="1" customWidth="1"/>
    <col min="4872" max="4872" width="9.6640625" style="275" bestFit="1" customWidth="1"/>
    <col min="4873" max="5120" width="9.109375" style="275"/>
    <col min="5121" max="5121" width="5.77734375" style="275" customWidth="1"/>
    <col min="5122" max="5122" width="10.33203125" style="275" customWidth="1"/>
    <col min="5123" max="5123" width="10.109375" style="275" customWidth="1"/>
    <col min="5124" max="5124" width="101.33203125" style="275" customWidth="1"/>
    <col min="5125" max="5125" width="11.33203125" style="275" customWidth="1"/>
    <col min="5126" max="5127" width="0" style="275" hidden="1" customWidth="1"/>
    <col min="5128" max="5128" width="9.6640625" style="275" bestFit="1" customWidth="1"/>
    <col min="5129" max="5376" width="9.109375" style="275"/>
    <col min="5377" max="5377" width="5.77734375" style="275" customWidth="1"/>
    <col min="5378" max="5378" width="10.33203125" style="275" customWidth="1"/>
    <col min="5379" max="5379" width="10.109375" style="275" customWidth="1"/>
    <col min="5380" max="5380" width="101.33203125" style="275" customWidth="1"/>
    <col min="5381" max="5381" width="11.33203125" style="275" customWidth="1"/>
    <col min="5382" max="5383" width="0" style="275" hidden="1" customWidth="1"/>
    <col min="5384" max="5384" width="9.6640625" style="275" bestFit="1" customWidth="1"/>
    <col min="5385" max="5632" width="9.109375" style="275"/>
    <col min="5633" max="5633" width="5.77734375" style="275" customWidth="1"/>
    <col min="5634" max="5634" width="10.33203125" style="275" customWidth="1"/>
    <col min="5635" max="5635" width="10.109375" style="275" customWidth="1"/>
    <col min="5636" max="5636" width="101.33203125" style="275" customWidth="1"/>
    <col min="5637" max="5637" width="11.33203125" style="275" customWidth="1"/>
    <col min="5638" max="5639" width="0" style="275" hidden="1" customWidth="1"/>
    <col min="5640" max="5640" width="9.6640625" style="275" bestFit="1" customWidth="1"/>
    <col min="5641" max="5888" width="9.109375" style="275"/>
    <col min="5889" max="5889" width="5.77734375" style="275" customWidth="1"/>
    <col min="5890" max="5890" width="10.33203125" style="275" customWidth="1"/>
    <col min="5891" max="5891" width="10.109375" style="275" customWidth="1"/>
    <col min="5892" max="5892" width="101.33203125" style="275" customWidth="1"/>
    <col min="5893" max="5893" width="11.33203125" style="275" customWidth="1"/>
    <col min="5894" max="5895" width="0" style="275" hidden="1" customWidth="1"/>
    <col min="5896" max="5896" width="9.6640625" style="275" bestFit="1" customWidth="1"/>
    <col min="5897" max="6144" width="9.109375" style="275"/>
    <col min="6145" max="6145" width="5.77734375" style="275" customWidth="1"/>
    <col min="6146" max="6146" width="10.33203125" style="275" customWidth="1"/>
    <col min="6147" max="6147" width="10.109375" style="275" customWidth="1"/>
    <col min="6148" max="6148" width="101.33203125" style="275" customWidth="1"/>
    <col min="6149" max="6149" width="11.33203125" style="275" customWidth="1"/>
    <col min="6150" max="6151" width="0" style="275" hidden="1" customWidth="1"/>
    <col min="6152" max="6152" width="9.6640625" style="275" bestFit="1" customWidth="1"/>
    <col min="6153" max="6400" width="9.109375" style="275"/>
    <col min="6401" max="6401" width="5.77734375" style="275" customWidth="1"/>
    <col min="6402" max="6402" width="10.33203125" style="275" customWidth="1"/>
    <col min="6403" max="6403" width="10.109375" style="275" customWidth="1"/>
    <col min="6404" max="6404" width="101.33203125" style="275" customWidth="1"/>
    <col min="6405" max="6405" width="11.33203125" style="275" customWidth="1"/>
    <col min="6406" max="6407" width="0" style="275" hidden="1" customWidth="1"/>
    <col min="6408" max="6408" width="9.6640625" style="275" bestFit="1" customWidth="1"/>
    <col min="6409" max="6656" width="9.109375" style="275"/>
    <col min="6657" max="6657" width="5.77734375" style="275" customWidth="1"/>
    <col min="6658" max="6658" width="10.33203125" style="275" customWidth="1"/>
    <col min="6659" max="6659" width="10.109375" style="275" customWidth="1"/>
    <col min="6660" max="6660" width="101.33203125" style="275" customWidth="1"/>
    <col min="6661" max="6661" width="11.33203125" style="275" customWidth="1"/>
    <col min="6662" max="6663" width="0" style="275" hidden="1" customWidth="1"/>
    <col min="6664" max="6664" width="9.6640625" style="275" bestFit="1" customWidth="1"/>
    <col min="6665" max="6912" width="9.109375" style="275"/>
    <col min="6913" max="6913" width="5.77734375" style="275" customWidth="1"/>
    <col min="6914" max="6914" width="10.33203125" style="275" customWidth="1"/>
    <col min="6915" max="6915" width="10.109375" style="275" customWidth="1"/>
    <col min="6916" max="6916" width="101.33203125" style="275" customWidth="1"/>
    <col min="6917" max="6917" width="11.33203125" style="275" customWidth="1"/>
    <col min="6918" max="6919" width="0" style="275" hidden="1" customWidth="1"/>
    <col min="6920" max="6920" width="9.6640625" style="275" bestFit="1" customWidth="1"/>
    <col min="6921" max="7168" width="9.109375" style="275"/>
    <col min="7169" max="7169" width="5.77734375" style="275" customWidth="1"/>
    <col min="7170" max="7170" width="10.33203125" style="275" customWidth="1"/>
    <col min="7171" max="7171" width="10.109375" style="275" customWidth="1"/>
    <col min="7172" max="7172" width="101.33203125" style="275" customWidth="1"/>
    <col min="7173" max="7173" width="11.33203125" style="275" customWidth="1"/>
    <col min="7174" max="7175" width="0" style="275" hidden="1" customWidth="1"/>
    <col min="7176" max="7176" width="9.6640625" style="275" bestFit="1" customWidth="1"/>
    <col min="7177" max="7424" width="9.109375" style="275"/>
    <col min="7425" max="7425" width="5.77734375" style="275" customWidth="1"/>
    <col min="7426" max="7426" width="10.33203125" style="275" customWidth="1"/>
    <col min="7427" max="7427" width="10.109375" style="275" customWidth="1"/>
    <col min="7428" max="7428" width="101.33203125" style="275" customWidth="1"/>
    <col min="7429" max="7429" width="11.33203125" style="275" customWidth="1"/>
    <col min="7430" max="7431" width="0" style="275" hidden="1" customWidth="1"/>
    <col min="7432" max="7432" width="9.6640625" style="275" bestFit="1" customWidth="1"/>
    <col min="7433" max="7680" width="9.109375" style="275"/>
    <col min="7681" max="7681" width="5.77734375" style="275" customWidth="1"/>
    <col min="7682" max="7682" width="10.33203125" style="275" customWidth="1"/>
    <col min="7683" max="7683" width="10.109375" style="275" customWidth="1"/>
    <col min="7684" max="7684" width="101.33203125" style="275" customWidth="1"/>
    <col min="7685" max="7685" width="11.33203125" style="275" customWidth="1"/>
    <col min="7686" max="7687" width="0" style="275" hidden="1" customWidth="1"/>
    <col min="7688" max="7688" width="9.6640625" style="275" bestFit="1" customWidth="1"/>
    <col min="7689" max="7936" width="9.109375" style="275"/>
    <col min="7937" max="7937" width="5.77734375" style="275" customWidth="1"/>
    <col min="7938" max="7938" width="10.33203125" style="275" customWidth="1"/>
    <col min="7939" max="7939" width="10.109375" style="275" customWidth="1"/>
    <col min="7940" max="7940" width="101.33203125" style="275" customWidth="1"/>
    <col min="7941" max="7941" width="11.33203125" style="275" customWidth="1"/>
    <col min="7942" max="7943" width="0" style="275" hidden="1" customWidth="1"/>
    <col min="7944" max="7944" width="9.6640625" style="275" bestFit="1" customWidth="1"/>
    <col min="7945" max="8192" width="9.109375" style="275"/>
    <col min="8193" max="8193" width="5.77734375" style="275" customWidth="1"/>
    <col min="8194" max="8194" width="10.33203125" style="275" customWidth="1"/>
    <col min="8195" max="8195" width="10.109375" style="275" customWidth="1"/>
    <col min="8196" max="8196" width="101.33203125" style="275" customWidth="1"/>
    <col min="8197" max="8197" width="11.33203125" style="275" customWidth="1"/>
    <col min="8198" max="8199" width="0" style="275" hidden="1" customWidth="1"/>
    <col min="8200" max="8200" width="9.6640625" style="275" bestFit="1" customWidth="1"/>
    <col min="8201" max="8448" width="9.109375" style="275"/>
    <col min="8449" max="8449" width="5.77734375" style="275" customWidth="1"/>
    <col min="8450" max="8450" width="10.33203125" style="275" customWidth="1"/>
    <col min="8451" max="8451" width="10.109375" style="275" customWidth="1"/>
    <col min="8452" max="8452" width="101.33203125" style="275" customWidth="1"/>
    <col min="8453" max="8453" width="11.33203125" style="275" customWidth="1"/>
    <col min="8454" max="8455" width="0" style="275" hidden="1" customWidth="1"/>
    <col min="8456" max="8456" width="9.6640625" style="275" bestFit="1" customWidth="1"/>
    <col min="8457" max="8704" width="9.109375" style="275"/>
    <col min="8705" max="8705" width="5.77734375" style="275" customWidth="1"/>
    <col min="8706" max="8706" width="10.33203125" style="275" customWidth="1"/>
    <col min="8707" max="8707" width="10.109375" style="275" customWidth="1"/>
    <col min="8708" max="8708" width="101.33203125" style="275" customWidth="1"/>
    <col min="8709" max="8709" width="11.33203125" style="275" customWidth="1"/>
    <col min="8710" max="8711" width="0" style="275" hidden="1" customWidth="1"/>
    <col min="8712" max="8712" width="9.6640625" style="275" bestFit="1" customWidth="1"/>
    <col min="8713" max="8960" width="9.109375" style="275"/>
    <col min="8961" max="8961" width="5.77734375" style="275" customWidth="1"/>
    <col min="8962" max="8962" width="10.33203125" style="275" customWidth="1"/>
    <col min="8963" max="8963" width="10.109375" style="275" customWidth="1"/>
    <col min="8964" max="8964" width="101.33203125" style="275" customWidth="1"/>
    <col min="8965" max="8965" width="11.33203125" style="275" customWidth="1"/>
    <col min="8966" max="8967" width="0" style="275" hidden="1" customWidth="1"/>
    <col min="8968" max="8968" width="9.6640625" style="275" bestFit="1" customWidth="1"/>
    <col min="8969" max="9216" width="9.109375" style="275"/>
    <col min="9217" max="9217" width="5.77734375" style="275" customWidth="1"/>
    <col min="9218" max="9218" width="10.33203125" style="275" customWidth="1"/>
    <col min="9219" max="9219" width="10.109375" style="275" customWidth="1"/>
    <col min="9220" max="9220" width="101.33203125" style="275" customWidth="1"/>
    <col min="9221" max="9221" width="11.33203125" style="275" customWidth="1"/>
    <col min="9222" max="9223" width="0" style="275" hidden="1" customWidth="1"/>
    <col min="9224" max="9224" width="9.6640625" style="275" bestFit="1" customWidth="1"/>
    <col min="9225" max="9472" width="9.109375" style="275"/>
    <col min="9473" max="9473" width="5.77734375" style="275" customWidth="1"/>
    <col min="9474" max="9474" width="10.33203125" style="275" customWidth="1"/>
    <col min="9475" max="9475" width="10.109375" style="275" customWidth="1"/>
    <col min="9476" max="9476" width="101.33203125" style="275" customWidth="1"/>
    <col min="9477" max="9477" width="11.33203125" style="275" customWidth="1"/>
    <col min="9478" max="9479" width="0" style="275" hidden="1" customWidth="1"/>
    <col min="9480" max="9480" width="9.6640625" style="275" bestFit="1" customWidth="1"/>
    <col min="9481" max="9728" width="9.109375" style="275"/>
    <col min="9729" max="9729" width="5.77734375" style="275" customWidth="1"/>
    <col min="9730" max="9730" width="10.33203125" style="275" customWidth="1"/>
    <col min="9731" max="9731" width="10.109375" style="275" customWidth="1"/>
    <col min="9732" max="9732" width="101.33203125" style="275" customWidth="1"/>
    <col min="9733" max="9733" width="11.33203125" style="275" customWidth="1"/>
    <col min="9734" max="9735" width="0" style="275" hidden="1" customWidth="1"/>
    <col min="9736" max="9736" width="9.6640625" style="275" bestFit="1" customWidth="1"/>
    <col min="9737" max="9984" width="9.109375" style="275"/>
    <col min="9985" max="9985" width="5.77734375" style="275" customWidth="1"/>
    <col min="9986" max="9986" width="10.33203125" style="275" customWidth="1"/>
    <col min="9987" max="9987" width="10.109375" style="275" customWidth="1"/>
    <col min="9988" max="9988" width="101.33203125" style="275" customWidth="1"/>
    <col min="9989" max="9989" width="11.33203125" style="275" customWidth="1"/>
    <col min="9990" max="9991" width="0" style="275" hidden="1" customWidth="1"/>
    <col min="9992" max="9992" width="9.6640625" style="275" bestFit="1" customWidth="1"/>
    <col min="9993" max="10240" width="9.109375" style="275"/>
    <col min="10241" max="10241" width="5.77734375" style="275" customWidth="1"/>
    <col min="10242" max="10242" width="10.33203125" style="275" customWidth="1"/>
    <col min="10243" max="10243" width="10.109375" style="275" customWidth="1"/>
    <col min="10244" max="10244" width="101.33203125" style="275" customWidth="1"/>
    <col min="10245" max="10245" width="11.33203125" style="275" customWidth="1"/>
    <col min="10246" max="10247" width="0" style="275" hidden="1" customWidth="1"/>
    <col min="10248" max="10248" width="9.6640625" style="275" bestFit="1" customWidth="1"/>
    <col min="10249" max="10496" width="9.109375" style="275"/>
    <col min="10497" max="10497" width="5.77734375" style="275" customWidth="1"/>
    <col min="10498" max="10498" width="10.33203125" style="275" customWidth="1"/>
    <col min="10499" max="10499" width="10.109375" style="275" customWidth="1"/>
    <col min="10500" max="10500" width="101.33203125" style="275" customWidth="1"/>
    <col min="10501" max="10501" width="11.33203125" style="275" customWidth="1"/>
    <col min="10502" max="10503" width="0" style="275" hidden="1" customWidth="1"/>
    <col min="10504" max="10504" width="9.6640625" style="275" bestFit="1" customWidth="1"/>
    <col min="10505" max="10752" width="9.109375" style="275"/>
    <col min="10753" max="10753" width="5.77734375" style="275" customWidth="1"/>
    <col min="10754" max="10754" width="10.33203125" style="275" customWidth="1"/>
    <col min="10755" max="10755" width="10.109375" style="275" customWidth="1"/>
    <col min="10756" max="10756" width="101.33203125" style="275" customWidth="1"/>
    <col min="10757" max="10757" width="11.33203125" style="275" customWidth="1"/>
    <col min="10758" max="10759" width="0" style="275" hidden="1" customWidth="1"/>
    <col min="10760" max="10760" width="9.6640625" style="275" bestFit="1" customWidth="1"/>
    <col min="10761" max="11008" width="9.109375" style="275"/>
    <col min="11009" max="11009" width="5.77734375" style="275" customWidth="1"/>
    <col min="11010" max="11010" width="10.33203125" style="275" customWidth="1"/>
    <col min="11011" max="11011" width="10.109375" style="275" customWidth="1"/>
    <col min="11012" max="11012" width="101.33203125" style="275" customWidth="1"/>
    <col min="11013" max="11013" width="11.33203125" style="275" customWidth="1"/>
    <col min="11014" max="11015" width="0" style="275" hidden="1" customWidth="1"/>
    <col min="11016" max="11016" width="9.6640625" style="275" bestFit="1" customWidth="1"/>
    <col min="11017" max="11264" width="9.109375" style="275"/>
    <col min="11265" max="11265" width="5.77734375" style="275" customWidth="1"/>
    <col min="11266" max="11266" width="10.33203125" style="275" customWidth="1"/>
    <col min="11267" max="11267" width="10.109375" style="275" customWidth="1"/>
    <col min="11268" max="11268" width="101.33203125" style="275" customWidth="1"/>
    <col min="11269" max="11269" width="11.33203125" style="275" customWidth="1"/>
    <col min="11270" max="11271" width="0" style="275" hidden="1" customWidth="1"/>
    <col min="11272" max="11272" width="9.6640625" style="275" bestFit="1" customWidth="1"/>
    <col min="11273" max="11520" width="9.109375" style="275"/>
    <col min="11521" max="11521" width="5.77734375" style="275" customWidth="1"/>
    <col min="11522" max="11522" width="10.33203125" style="275" customWidth="1"/>
    <col min="11523" max="11523" width="10.109375" style="275" customWidth="1"/>
    <col min="11524" max="11524" width="101.33203125" style="275" customWidth="1"/>
    <col min="11525" max="11525" width="11.33203125" style="275" customWidth="1"/>
    <col min="11526" max="11527" width="0" style="275" hidden="1" customWidth="1"/>
    <col min="11528" max="11528" width="9.6640625" style="275" bestFit="1" customWidth="1"/>
    <col min="11529" max="11776" width="9.109375" style="275"/>
    <col min="11777" max="11777" width="5.77734375" style="275" customWidth="1"/>
    <col min="11778" max="11778" width="10.33203125" style="275" customWidth="1"/>
    <col min="11779" max="11779" width="10.109375" style="275" customWidth="1"/>
    <col min="11780" max="11780" width="101.33203125" style="275" customWidth="1"/>
    <col min="11781" max="11781" width="11.33203125" style="275" customWidth="1"/>
    <col min="11782" max="11783" width="0" style="275" hidden="1" customWidth="1"/>
    <col min="11784" max="11784" width="9.6640625" style="275" bestFit="1" customWidth="1"/>
    <col min="11785" max="12032" width="9.109375" style="275"/>
    <col min="12033" max="12033" width="5.77734375" style="275" customWidth="1"/>
    <col min="12034" max="12034" width="10.33203125" style="275" customWidth="1"/>
    <col min="12035" max="12035" width="10.109375" style="275" customWidth="1"/>
    <col min="12036" max="12036" width="101.33203125" style="275" customWidth="1"/>
    <col min="12037" max="12037" width="11.33203125" style="275" customWidth="1"/>
    <col min="12038" max="12039" width="0" style="275" hidden="1" customWidth="1"/>
    <col min="12040" max="12040" width="9.6640625" style="275" bestFit="1" customWidth="1"/>
    <col min="12041" max="12288" width="9.109375" style="275"/>
    <col min="12289" max="12289" width="5.77734375" style="275" customWidth="1"/>
    <col min="12290" max="12290" width="10.33203125" style="275" customWidth="1"/>
    <col min="12291" max="12291" width="10.109375" style="275" customWidth="1"/>
    <col min="12292" max="12292" width="101.33203125" style="275" customWidth="1"/>
    <col min="12293" max="12293" width="11.33203125" style="275" customWidth="1"/>
    <col min="12294" max="12295" width="0" style="275" hidden="1" customWidth="1"/>
    <col min="12296" max="12296" width="9.6640625" style="275" bestFit="1" customWidth="1"/>
    <col min="12297" max="12544" width="9.109375" style="275"/>
    <col min="12545" max="12545" width="5.77734375" style="275" customWidth="1"/>
    <col min="12546" max="12546" width="10.33203125" style="275" customWidth="1"/>
    <col min="12547" max="12547" width="10.109375" style="275" customWidth="1"/>
    <col min="12548" max="12548" width="101.33203125" style="275" customWidth="1"/>
    <col min="12549" max="12549" width="11.33203125" style="275" customWidth="1"/>
    <col min="12550" max="12551" width="0" style="275" hidden="1" customWidth="1"/>
    <col min="12552" max="12552" width="9.6640625" style="275" bestFit="1" customWidth="1"/>
    <col min="12553" max="12800" width="9.109375" style="275"/>
    <col min="12801" max="12801" width="5.77734375" style="275" customWidth="1"/>
    <col min="12802" max="12802" width="10.33203125" style="275" customWidth="1"/>
    <col min="12803" max="12803" width="10.109375" style="275" customWidth="1"/>
    <col min="12804" max="12804" width="101.33203125" style="275" customWidth="1"/>
    <col min="12805" max="12805" width="11.33203125" style="275" customWidth="1"/>
    <col min="12806" max="12807" width="0" style="275" hidden="1" customWidth="1"/>
    <col min="12808" max="12808" width="9.6640625" style="275" bestFit="1" customWidth="1"/>
    <col min="12809" max="13056" width="9.109375" style="275"/>
    <col min="13057" max="13057" width="5.77734375" style="275" customWidth="1"/>
    <col min="13058" max="13058" width="10.33203125" style="275" customWidth="1"/>
    <col min="13059" max="13059" width="10.109375" style="275" customWidth="1"/>
    <col min="13060" max="13060" width="101.33203125" style="275" customWidth="1"/>
    <col min="13061" max="13061" width="11.33203125" style="275" customWidth="1"/>
    <col min="13062" max="13063" width="0" style="275" hidden="1" customWidth="1"/>
    <col min="13064" max="13064" width="9.6640625" style="275" bestFit="1" customWidth="1"/>
    <col min="13065" max="13312" width="9.109375" style="275"/>
    <col min="13313" max="13313" width="5.77734375" style="275" customWidth="1"/>
    <col min="13314" max="13314" width="10.33203125" style="275" customWidth="1"/>
    <col min="13315" max="13315" width="10.109375" style="275" customWidth="1"/>
    <col min="13316" max="13316" width="101.33203125" style="275" customWidth="1"/>
    <col min="13317" max="13317" width="11.33203125" style="275" customWidth="1"/>
    <col min="13318" max="13319" width="0" style="275" hidden="1" customWidth="1"/>
    <col min="13320" max="13320" width="9.6640625" style="275" bestFit="1" customWidth="1"/>
    <col min="13321" max="13568" width="9.109375" style="275"/>
    <col min="13569" max="13569" width="5.77734375" style="275" customWidth="1"/>
    <col min="13570" max="13570" width="10.33203125" style="275" customWidth="1"/>
    <col min="13571" max="13571" width="10.109375" style="275" customWidth="1"/>
    <col min="13572" max="13572" width="101.33203125" style="275" customWidth="1"/>
    <col min="13573" max="13573" width="11.33203125" style="275" customWidth="1"/>
    <col min="13574" max="13575" width="0" style="275" hidden="1" customWidth="1"/>
    <col min="13576" max="13576" width="9.6640625" style="275" bestFit="1" customWidth="1"/>
    <col min="13577" max="13824" width="9.109375" style="275"/>
    <col min="13825" max="13825" width="5.77734375" style="275" customWidth="1"/>
    <col min="13826" max="13826" width="10.33203125" style="275" customWidth="1"/>
    <col min="13827" max="13827" width="10.109375" style="275" customWidth="1"/>
    <col min="13828" max="13828" width="101.33203125" style="275" customWidth="1"/>
    <col min="13829" max="13829" width="11.33203125" style="275" customWidth="1"/>
    <col min="13830" max="13831" width="0" style="275" hidden="1" customWidth="1"/>
    <col min="13832" max="13832" width="9.6640625" style="275" bestFit="1" customWidth="1"/>
    <col min="13833" max="14080" width="9.109375" style="275"/>
    <col min="14081" max="14081" width="5.77734375" style="275" customWidth="1"/>
    <col min="14082" max="14082" width="10.33203125" style="275" customWidth="1"/>
    <col min="14083" max="14083" width="10.109375" style="275" customWidth="1"/>
    <col min="14084" max="14084" width="101.33203125" style="275" customWidth="1"/>
    <col min="14085" max="14085" width="11.33203125" style="275" customWidth="1"/>
    <col min="14086" max="14087" width="0" style="275" hidden="1" customWidth="1"/>
    <col min="14088" max="14088" width="9.6640625" style="275" bestFit="1" customWidth="1"/>
    <col min="14089" max="14336" width="9.109375" style="275"/>
    <col min="14337" max="14337" width="5.77734375" style="275" customWidth="1"/>
    <col min="14338" max="14338" width="10.33203125" style="275" customWidth="1"/>
    <col min="14339" max="14339" width="10.109375" style="275" customWidth="1"/>
    <col min="14340" max="14340" width="101.33203125" style="275" customWidth="1"/>
    <col min="14341" max="14341" width="11.33203125" style="275" customWidth="1"/>
    <col min="14342" max="14343" width="0" style="275" hidden="1" customWidth="1"/>
    <col min="14344" max="14344" width="9.6640625" style="275" bestFit="1" customWidth="1"/>
    <col min="14345" max="14592" width="9.109375" style="275"/>
    <col min="14593" max="14593" width="5.77734375" style="275" customWidth="1"/>
    <col min="14594" max="14594" width="10.33203125" style="275" customWidth="1"/>
    <col min="14595" max="14595" width="10.109375" style="275" customWidth="1"/>
    <col min="14596" max="14596" width="101.33203125" style="275" customWidth="1"/>
    <col min="14597" max="14597" width="11.33203125" style="275" customWidth="1"/>
    <col min="14598" max="14599" width="0" style="275" hidden="1" customWidth="1"/>
    <col min="14600" max="14600" width="9.6640625" style="275" bestFit="1" customWidth="1"/>
    <col min="14601" max="14848" width="9.109375" style="275"/>
    <col min="14849" max="14849" width="5.77734375" style="275" customWidth="1"/>
    <col min="14850" max="14850" width="10.33203125" style="275" customWidth="1"/>
    <col min="14851" max="14851" width="10.109375" style="275" customWidth="1"/>
    <col min="14852" max="14852" width="101.33203125" style="275" customWidth="1"/>
    <col min="14853" max="14853" width="11.33203125" style="275" customWidth="1"/>
    <col min="14854" max="14855" width="0" style="275" hidden="1" customWidth="1"/>
    <col min="14856" max="14856" width="9.6640625" style="275" bestFit="1" customWidth="1"/>
    <col min="14857" max="15104" width="9.109375" style="275"/>
    <col min="15105" max="15105" width="5.77734375" style="275" customWidth="1"/>
    <col min="15106" max="15106" width="10.33203125" style="275" customWidth="1"/>
    <col min="15107" max="15107" width="10.109375" style="275" customWidth="1"/>
    <col min="15108" max="15108" width="101.33203125" style="275" customWidth="1"/>
    <col min="15109" max="15109" width="11.33203125" style="275" customWidth="1"/>
    <col min="15110" max="15111" width="0" style="275" hidden="1" customWidth="1"/>
    <col min="15112" max="15112" width="9.6640625" style="275" bestFit="1" customWidth="1"/>
    <col min="15113" max="15360" width="9.109375" style="275"/>
    <col min="15361" max="15361" width="5.77734375" style="275" customWidth="1"/>
    <col min="15362" max="15362" width="10.33203125" style="275" customWidth="1"/>
    <col min="15363" max="15363" width="10.109375" style="275" customWidth="1"/>
    <col min="15364" max="15364" width="101.33203125" style="275" customWidth="1"/>
    <col min="15365" max="15365" width="11.33203125" style="275" customWidth="1"/>
    <col min="15366" max="15367" width="0" style="275" hidden="1" customWidth="1"/>
    <col min="15368" max="15368" width="9.6640625" style="275" bestFit="1" customWidth="1"/>
    <col min="15369" max="15616" width="9.109375" style="275"/>
    <col min="15617" max="15617" width="5.77734375" style="275" customWidth="1"/>
    <col min="15618" max="15618" width="10.33203125" style="275" customWidth="1"/>
    <col min="15619" max="15619" width="10.109375" style="275" customWidth="1"/>
    <col min="15620" max="15620" width="101.33203125" style="275" customWidth="1"/>
    <col min="15621" max="15621" width="11.33203125" style="275" customWidth="1"/>
    <col min="15622" max="15623" width="0" style="275" hidden="1" customWidth="1"/>
    <col min="15624" max="15624" width="9.6640625" style="275" bestFit="1" customWidth="1"/>
    <col min="15625" max="15872" width="9.109375" style="275"/>
    <col min="15873" max="15873" width="5.77734375" style="275" customWidth="1"/>
    <col min="15874" max="15874" width="10.33203125" style="275" customWidth="1"/>
    <col min="15875" max="15875" width="10.109375" style="275" customWidth="1"/>
    <col min="15876" max="15876" width="101.33203125" style="275" customWidth="1"/>
    <col min="15877" max="15877" width="11.33203125" style="275" customWidth="1"/>
    <col min="15878" max="15879" width="0" style="275" hidden="1" customWidth="1"/>
    <col min="15880" max="15880" width="9.6640625" style="275" bestFit="1" customWidth="1"/>
    <col min="15881" max="16128" width="9.109375" style="275"/>
    <col min="16129" max="16129" width="5.77734375" style="275" customWidth="1"/>
    <col min="16130" max="16130" width="10.33203125" style="275" customWidth="1"/>
    <col min="16131" max="16131" width="10.109375" style="275" customWidth="1"/>
    <col min="16132" max="16132" width="101.33203125" style="275" customWidth="1"/>
    <col min="16133" max="16133" width="11.33203125" style="275" customWidth="1"/>
    <col min="16134" max="16135" width="0" style="275" hidden="1" customWidth="1"/>
    <col min="16136" max="16136" width="9.6640625" style="275" bestFit="1" customWidth="1"/>
    <col min="16137" max="16384" width="9.109375" style="275"/>
  </cols>
  <sheetData>
    <row r="2" spans="1:7" x14ac:dyDescent="0.25">
      <c r="A2" s="274" t="s">
        <v>766</v>
      </c>
      <c r="B2" s="274"/>
      <c r="C2" s="274"/>
      <c r="D2" s="274"/>
      <c r="E2" s="274"/>
      <c r="F2" s="274"/>
      <c r="G2" s="274"/>
    </row>
    <row r="3" spans="1:7" ht="12" hidden="1" customHeight="1" x14ac:dyDescent="0.25">
      <c r="A3" s="276"/>
      <c r="B3" s="276"/>
      <c r="C3" s="276"/>
      <c r="D3" s="276"/>
      <c r="E3" s="276"/>
      <c r="F3" s="276"/>
      <c r="G3" s="276"/>
    </row>
    <row r="4" spans="1:7" x14ac:dyDescent="0.25">
      <c r="C4" s="277" t="s">
        <v>333</v>
      </c>
      <c r="D4" s="277"/>
      <c r="E4" s="277"/>
      <c r="F4" s="277"/>
      <c r="G4" s="277"/>
    </row>
    <row r="5" spans="1:7" ht="23.25" customHeight="1" x14ac:dyDescent="0.25">
      <c r="A5" s="278" t="s">
        <v>767</v>
      </c>
      <c r="B5" s="278" t="s">
        <v>768</v>
      </c>
      <c r="C5" s="278" t="s">
        <v>333</v>
      </c>
      <c r="D5" s="278" t="s">
        <v>769</v>
      </c>
      <c r="E5" s="278" t="s">
        <v>14</v>
      </c>
      <c r="F5" s="279" t="s">
        <v>770</v>
      </c>
      <c r="G5" s="279" t="s">
        <v>771</v>
      </c>
    </row>
    <row r="6" spans="1:7" ht="17.25" customHeight="1" x14ac:dyDescent="0.25">
      <c r="A6" s="280"/>
      <c r="B6" s="281"/>
      <c r="C6" s="282">
        <v>25000</v>
      </c>
      <c r="D6" s="283" t="s">
        <v>772</v>
      </c>
      <c r="E6" s="284" t="s">
        <v>773</v>
      </c>
      <c r="F6" s="285"/>
      <c r="G6" s="285"/>
    </row>
    <row r="7" spans="1:7" ht="17.25" customHeight="1" x14ac:dyDescent="0.25">
      <c r="A7" s="286">
        <v>73</v>
      </c>
      <c r="B7" s="287">
        <v>46036</v>
      </c>
      <c r="C7" s="285">
        <v>-130</v>
      </c>
      <c r="D7" s="281" t="s">
        <v>774</v>
      </c>
      <c r="E7" s="288" t="s">
        <v>775</v>
      </c>
      <c r="F7" s="285"/>
      <c r="G7" s="285"/>
    </row>
    <row r="8" spans="1:7" ht="17.25" customHeight="1" x14ac:dyDescent="0.25">
      <c r="A8" s="286"/>
      <c r="B8" s="287">
        <v>46029</v>
      </c>
      <c r="C8" s="285">
        <v>-150</v>
      </c>
      <c r="D8" s="281" t="s">
        <v>776</v>
      </c>
      <c r="E8" s="288" t="s">
        <v>773</v>
      </c>
      <c r="F8" s="285"/>
      <c r="G8" s="285"/>
    </row>
    <row r="9" spans="1:7" ht="17.25" customHeight="1" x14ac:dyDescent="0.25">
      <c r="A9" s="286"/>
      <c r="B9" s="287">
        <v>46049</v>
      </c>
      <c r="C9" s="285">
        <v>-1097.2</v>
      </c>
      <c r="D9" s="281" t="s">
        <v>777</v>
      </c>
      <c r="E9" s="288" t="s">
        <v>773</v>
      </c>
      <c r="F9" s="285"/>
      <c r="G9" s="285"/>
    </row>
    <row r="10" spans="1:7" ht="13.65" customHeight="1" x14ac:dyDescent="0.25">
      <c r="A10" s="286">
        <v>75</v>
      </c>
      <c r="B10" s="287">
        <v>46064</v>
      </c>
      <c r="C10" s="285">
        <v>-89.7</v>
      </c>
      <c r="D10" s="281" t="s">
        <v>778</v>
      </c>
      <c r="E10" s="281" t="s">
        <v>773</v>
      </c>
      <c r="F10" s="285"/>
      <c r="G10" s="285"/>
    </row>
    <row r="11" spans="1:7" s="293" customFormat="1" ht="13.65" customHeight="1" x14ac:dyDescent="0.25">
      <c r="A11" s="286">
        <v>75</v>
      </c>
      <c r="B11" s="287">
        <v>46064</v>
      </c>
      <c r="C11" s="289">
        <v>1097.2</v>
      </c>
      <c r="D11" s="290" t="s">
        <v>779</v>
      </c>
      <c r="E11" s="291" t="s">
        <v>773</v>
      </c>
      <c r="F11" s="292"/>
    </row>
    <row r="12" spans="1:7" s="293" customFormat="1" ht="13.65" customHeight="1" x14ac:dyDescent="0.25">
      <c r="A12" s="294">
        <v>79</v>
      </c>
      <c r="B12" s="295">
        <v>46125</v>
      </c>
      <c r="C12" s="289">
        <v>-425</v>
      </c>
      <c r="D12" s="296" t="s">
        <v>780</v>
      </c>
      <c r="E12" s="291" t="s">
        <v>773</v>
      </c>
      <c r="F12" s="292"/>
    </row>
    <row r="13" spans="1:7" s="293" customFormat="1" ht="13.65" customHeight="1" x14ac:dyDescent="0.25">
      <c r="A13" s="294">
        <v>79</v>
      </c>
      <c r="B13" s="295">
        <v>46125</v>
      </c>
      <c r="C13" s="289">
        <v>-17</v>
      </c>
      <c r="D13" s="296" t="s">
        <v>781</v>
      </c>
      <c r="E13" s="291" t="s">
        <v>782</v>
      </c>
      <c r="F13" s="291"/>
    </row>
    <row r="14" spans="1:7" s="293" customFormat="1" ht="13.65" customHeight="1" x14ac:dyDescent="0.25">
      <c r="A14" s="294">
        <v>79</v>
      </c>
      <c r="B14" s="295">
        <v>46125</v>
      </c>
      <c r="C14" s="289">
        <v>-16</v>
      </c>
      <c r="D14" s="296" t="s">
        <v>783</v>
      </c>
      <c r="E14" s="291" t="s">
        <v>782</v>
      </c>
      <c r="F14" s="292"/>
    </row>
    <row r="15" spans="1:7" s="293" customFormat="1" ht="13.65" customHeight="1" x14ac:dyDescent="0.25">
      <c r="A15" s="294"/>
      <c r="B15" s="295">
        <v>46142</v>
      </c>
      <c r="C15" s="289">
        <v>-350.9</v>
      </c>
      <c r="D15" s="296" t="s">
        <v>784</v>
      </c>
      <c r="E15" s="291" t="s">
        <v>773</v>
      </c>
      <c r="F15" s="292"/>
    </row>
    <row r="16" spans="1:7" s="293" customFormat="1" ht="13.65" customHeight="1" x14ac:dyDescent="0.25">
      <c r="A16" s="294">
        <v>80</v>
      </c>
      <c r="B16" s="295">
        <v>46148</v>
      </c>
      <c r="C16" s="289">
        <v>-62.8</v>
      </c>
      <c r="D16" s="296" t="s">
        <v>785</v>
      </c>
      <c r="E16" s="291" t="s">
        <v>786</v>
      </c>
      <c r="F16" s="291"/>
    </row>
    <row r="17" spans="1:7" s="293" customFormat="1" ht="13.65" customHeight="1" x14ac:dyDescent="0.25">
      <c r="A17" s="294">
        <v>80</v>
      </c>
      <c r="B17" s="295">
        <v>46148</v>
      </c>
      <c r="C17" s="289">
        <v>-200</v>
      </c>
      <c r="D17" s="296" t="s">
        <v>787</v>
      </c>
      <c r="E17" s="291" t="s">
        <v>773</v>
      </c>
      <c r="F17" s="292"/>
    </row>
    <row r="18" spans="1:7" s="293" customFormat="1" ht="13.65" customHeight="1" x14ac:dyDescent="0.25">
      <c r="A18" s="294"/>
      <c r="B18" s="295">
        <v>46156</v>
      </c>
      <c r="C18" s="289">
        <v>-146</v>
      </c>
      <c r="D18" s="296" t="s">
        <v>788</v>
      </c>
      <c r="E18" s="291" t="s">
        <v>773</v>
      </c>
      <c r="F18" s="292"/>
    </row>
    <row r="19" spans="1:7" s="293" customFormat="1" ht="13.65" customHeight="1" x14ac:dyDescent="0.25">
      <c r="A19" s="294"/>
      <c r="B19" s="295">
        <v>46162</v>
      </c>
      <c r="C19" s="289">
        <v>-29</v>
      </c>
      <c r="D19" s="296" t="s">
        <v>789</v>
      </c>
      <c r="E19" s="291" t="s">
        <v>773</v>
      </c>
      <c r="F19" s="292"/>
    </row>
    <row r="20" spans="1:7" s="293" customFormat="1" ht="13.65" customHeight="1" x14ac:dyDescent="0.25">
      <c r="A20" s="294"/>
      <c r="B20" s="295">
        <v>46170</v>
      </c>
      <c r="C20" s="289">
        <v>-130</v>
      </c>
      <c r="D20" s="296" t="s">
        <v>790</v>
      </c>
      <c r="E20" s="291" t="s">
        <v>773</v>
      </c>
      <c r="F20" s="292"/>
    </row>
    <row r="21" spans="1:7" ht="13.65" customHeight="1" x14ac:dyDescent="0.25">
      <c r="A21" s="286"/>
      <c r="B21" s="287"/>
      <c r="C21" s="282">
        <f>SUM(C6:C20)</f>
        <v>23253.599999999999</v>
      </c>
      <c r="D21" s="297" t="s">
        <v>791</v>
      </c>
      <c r="E21" s="288"/>
      <c r="F21" s="285"/>
      <c r="G21" s="285"/>
    </row>
    <row r="22" spans="1:7" ht="13.65" customHeight="1" x14ac:dyDescent="0.25">
      <c r="A22" s="286"/>
      <c r="B22" s="287"/>
      <c r="C22" s="282"/>
      <c r="D22" s="283"/>
      <c r="E22" s="288"/>
      <c r="F22" s="285"/>
      <c r="G22" s="285"/>
    </row>
    <row r="23" spans="1:7" ht="13.65" customHeight="1" x14ac:dyDescent="0.25">
      <c r="A23" s="298"/>
      <c r="B23" s="299"/>
      <c r="C23" s="300"/>
      <c r="D23" s="283" t="s">
        <v>792</v>
      </c>
      <c r="E23" s="301"/>
      <c r="F23" s="285"/>
      <c r="G23" s="285"/>
    </row>
    <row r="24" spans="1:7" s="293" customFormat="1" ht="13.65" customHeight="1" x14ac:dyDescent="0.25">
      <c r="A24" s="294"/>
      <c r="B24" s="295"/>
      <c r="C24" s="289">
        <v>-108</v>
      </c>
      <c r="D24" s="296" t="s">
        <v>793</v>
      </c>
      <c r="E24" s="291" t="s">
        <v>773</v>
      </c>
      <c r="F24" s="291"/>
    </row>
    <row r="25" spans="1:7" s="293" customFormat="1" ht="13.65" customHeight="1" x14ac:dyDescent="0.25">
      <c r="A25" s="294">
        <v>81</v>
      </c>
      <c r="B25" s="295">
        <v>46181</v>
      </c>
      <c r="C25" s="289">
        <v>4000</v>
      </c>
      <c r="D25" s="296" t="s">
        <v>794</v>
      </c>
      <c r="E25" s="291" t="s">
        <v>773</v>
      </c>
      <c r="F25" s="292"/>
    </row>
    <row r="26" spans="1:7" s="293" customFormat="1" ht="13.65" customHeight="1" x14ac:dyDescent="0.25">
      <c r="A26" s="294">
        <v>81</v>
      </c>
      <c r="B26" s="295">
        <v>46181</v>
      </c>
      <c r="C26" s="289">
        <v>-340</v>
      </c>
      <c r="D26" s="296" t="s">
        <v>795</v>
      </c>
      <c r="E26" s="291" t="s">
        <v>796</v>
      </c>
      <c r="F26" s="292"/>
    </row>
    <row r="27" spans="1:7" ht="13.65" customHeight="1" x14ac:dyDescent="0.25">
      <c r="A27" s="302"/>
      <c r="B27" s="281"/>
      <c r="C27" s="282">
        <f>SUM(C24:C26)</f>
        <v>3552</v>
      </c>
      <c r="D27" s="303"/>
      <c r="E27" s="281"/>
    </row>
    <row r="28" spans="1:7" ht="13.65" customHeight="1" x14ac:dyDescent="0.25">
      <c r="A28" s="302"/>
      <c r="B28" s="281"/>
      <c r="C28" s="285"/>
      <c r="D28" s="303"/>
      <c r="E28" s="281"/>
    </row>
    <row r="29" spans="1:7" ht="13.65" customHeight="1" x14ac:dyDescent="0.25">
      <c r="A29" s="302"/>
      <c r="B29" s="281"/>
      <c r="C29" s="285"/>
      <c r="D29" s="303"/>
      <c r="E29" s="281"/>
    </row>
    <row r="30" spans="1:7" ht="13.65" customHeight="1" x14ac:dyDescent="0.25">
      <c r="A30" s="302"/>
      <c r="B30" s="281"/>
      <c r="C30" s="285"/>
      <c r="D30" s="303"/>
      <c r="E30" s="281"/>
    </row>
    <row r="31" spans="1:7" ht="13.65" customHeight="1" x14ac:dyDescent="0.25">
      <c r="A31" s="302"/>
      <c r="B31" s="281"/>
      <c r="C31" s="285"/>
      <c r="D31" s="303"/>
      <c r="E31" s="281"/>
    </row>
    <row r="32" spans="1:7" x14ac:dyDescent="0.25">
      <c r="A32" s="302"/>
      <c r="B32" s="281"/>
      <c r="C32" s="281"/>
      <c r="D32" s="281"/>
      <c r="E32" s="281"/>
    </row>
    <row r="33" spans="1:5" ht="13.65" customHeight="1" x14ac:dyDescent="0.25">
      <c r="A33" s="302"/>
      <c r="B33" s="281"/>
      <c r="C33" s="282"/>
      <c r="D33" s="281"/>
      <c r="E33" s="281"/>
    </row>
    <row r="34" spans="1:5" ht="13.65" customHeight="1" x14ac:dyDescent="0.25">
      <c r="A34" s="302"/>
      <c r="B34" s="281"/>
      <c r="C34" s="285"/>
      <c r="D34" s="281"/>
      <c r="E34" s="281"/>
    </row>
    <row r="35" spans="1:5" ht="13.65" customHeight="1" x14ac:dyDescent="0.25">
      <c r="A35" s="302"/>
      <c r="B35" s="281"/>
      <c r="C35" s="285"/>
      <c r="D35" s="281"/>
      <c r="E35" s="281"/>
    </row>
    <row r="36" spans="1:5" ht="13.65" customHeight="1" x14ac:dyDescent="0.25">
      <c r="A36" s="302"/>
      <c r="B36" s="281"/>
      <c r="C36" s="285"/>
      <c r="D36" s="281"/>
      <c r="E36" s="281"/>
    </row>
    <row r="37" spans="1:5" x14ac:dyDescent="0.25">
      <c r="A37" s="302"/>
      <c r="B37" s="281"/>
      <c r="C37" s="282"/>
      <c r="D37" s="281"/>
      <c r="E37" s="281"/>
    </row>
  </sheetData>
  <mergeCells count="2">
    <mergeCell ref="A2:G2"/>
    <mergeCell ref="C4:G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5269-7A9F-4027-84B1-0FA01C1AAF06}">
  <dimension ref="A1:G167"/>
  <sheetViews>
    <sheetView workbookViewId="0">
      <selection activeCell="H2" sqref="H2"/>
    </sheetView>
  </sheetViews>
  <sheetFormatPr defaultColWidth="9.109375" defaultRowHeight="13.2" x14ac:dyDescent="0.25"/>
  <cols>
    <col min="1" max="1" width="6.6640625" style="304" customWidth="1"/>
    <col min="2" max="2" width="10.33203125" style="304" customWidth="1"/>
    <col min="3" max="3" width="12.21875" style="305" customWidth="1"/>
    <col min="4" max="4" width="116.44140625" style="293" customWidth="1"/>
    <col min="5" max="5" width="11" style="293" customWidth="1"/>
    <col min="6" max="6" width="14.44140625" style="293" hidden="1" customWidth="1"/>
    <col min="7" max="256" width="9.109375" style="293"/>
    <col min="257" max="257" width="6.6640625" style="293" customWidth="1"/>
    <col min="258" max="258" width="10.33203125" style="293" customWidth="1"/>
    <col min="259" max="259" width="12.21875" style="293" customWidth="1"/>
    <col min="260" max="260" width="116.44140625" style="293" customWidth="1"/>
    <col min="261" max="261" width="11" style="293" customWidth="1"/>
    <col min="262" max="262" width="0" style="293" hidden="1" customWidth="1"/>
    <col min="263" max="512" width="9.109375" style="293"/>
    <col min="513" max="513" width="6.6640625" style="293" customWidth="1"/>
    <col min="514" max="514" width="10.33203125" style="293" customWidth="1"/>
    <col min="515" max="515" width="12.21875" style="293" customWidth="1"/>
    <col min="516" max="516" width="116.44140625" style="293" customWidth="1"/>
    <col min="517" max="517" width="11" style="293" customWidth="1"/>
    <col min="518" max="518" width="0" style="293" hidden="1" customWidth="1"/>
    <col min="519" max="768" width="9.109375" style="293"/>
    <col min="769" max="769" width="6.6640625" style="293" customWidth="1"/>
    <col min="770" max="770" width="10.33203125" style="293" customWidth="1"/>
    <col min="771" max="771" width="12.21875" style="293" customWidth="1"/>
    <col min="772" max="772" width="116.44140625" style="293" customWidth="1"/>
    <col min="773" max="773" width="11" style="293" customWidth="1"/>
    <col min="774" max="774" width="0" style="293" hidden="1" customWidth="1"/>
    <col min="775" max="1024" width="9.109375" style="293"/>
    <col min="1025" max="1025" width="6.6640625" style="293" customWidth="1"/>
    <col min="1026" max="1026" width="10.33203125" style="293" customWidth="1"/>
    <col min="1027" max="1027" width="12.21875" style="293" customWidth="1"/>
    <col min="1028" max="1028" width="116.44140625" style="293" customWidth="1"/>
    <col min="1029" max="1029" width="11" style="293" customWidth="1"/>
    <col min="1030" max="1030" width="0" style="293" hidden="1" customWidth="1"/>
    <col min="1031" max="1280" width="9.109375" style="293"/>
    <col min="1281" max="1281" width="6.6640625" style="293" customWidth="1"/>
    <col min="1282" max="1282" width="10.33203125" style="293" customWidth="1"/>
    <col min="1283" max="1283" width="12.21875" style="293" customWidth="1"/>
    <col min="1284" max="1284" width="116.44140625" style="293" customWidth="1"/>
    <col min="1285" max="1285" width="11" style="293" customWidth="1"/>
    <col min="1286" max="1286" width="0" style="293" hidden="1" customWidth="1"/>
    <col min="1287" max="1536" width="9.109375" style="293"/>
    <col min="1537" max="1537" width="6.6640625" style="293" customWidth="1"/>
    <col min="1538" max="1538" width="10.33203125" style="293" customWidth="1"/>
    <col min="1539" max="1539" width="12.21875" style="293" customWidth="1"/>
    <col min="1540" max="1540" width="116.44140625" style="293" customWidth="1"/>
    <col min="1541" max="1541" width="11" style="293" customWidth="1"/>
    <col min="1542" max="1542" width="0" style="293" hidden="1" customWidth="1"/>
    <col min="1543" max="1792" width="9.109375" style="293"/>
    <col min="1793" max="1793" width="6.6640625" style="293" customWidth="1"/>
    <col min="1794" max="1794" width="10.33203125" style="293" customWidth="1"/>
    <col min="1795" max="1795" width="12.21875" style="293" customWidth="1"/>
    <col min="1796" max="1796" width="116.44140625" style="293" customWidth="1"/>
    <col min="1797" max="1797" width="11" style="293" customWidth="1"/>
    <col min="1798" max="1798" width="0" style="293" hidden="1" customWidth="1"/>
    <col min="1799" max="2048" width="9.109375" style="293"/>
    <col min="2049" max="2049" width="6.6640625" style="293" customWidth="1"/>
    <col min="2050" max="2050" width="10.33203125" style="293" customWidth="1"/>
    <col min="2051" max="2051" width="12.21875" style="293" customWidth="1"/>
    <col min="2052" max="2052" width="116.44140625" style="293" customWidth="1"/>
    <col min="2053" max="2053" width="11" style="293" customWidth="1"/>
    <col min="2054" max="2054" width="0" style="293" hidden="1" customWidth="1"/>
    <col min="2055" max="2304" width="9.109375" style="293"/>
    <col min="2305" max="2305" width="6.6640625" style="293" customWidth="1"/>
    <col min="2306" max="2306" width="10.33203125" style="293" customWidth="1"/>
    <col min="2307" max="2307" width="12.21875" style="293" customWidth="1"/>
    <col min="2308" max="2308" width="116.44140625" style="293" customWidth="1"/>
    <col min="2309" max="2309" width="11" style="293" customWidth="1"/>
    <col min="2310" max="2310" width="0" style="293" hidden="1" customWidth="1"/>
    <col min="2311" max="2560" width="9.109375" style="293"/>
    <col min="2561" max="2561" width="6.6640625" style="293" customWidth="1"/>
    <col min="2562" max="2562" width="10.33203125" style="293" customWidth="1"/>
    <col min="2563" max="2563" width="12.21875" style="293" customWidth="1"/>
    <col min="2564" max="2564" width="116.44140625" style="293" customWidth="1"/>
    <col min="2565" max="2565" width="11" style="293" customWidth="1"/>
    <col min="2566" max="2566" width="0" style="293" hidden="1" customWidth="1"/>
    <col min="2567" max="2816" width="9.109375" style="293"/>
    <col min="2817" max="2817" width="6.6640625" style="293" customWidth="1"/>
    <col min="2818" max="2818" width="10.33203125" style="293" customWidth="1"/>
    <col min="2819" max="2819" width="12.21875" style="293" customWidth="1"/>
    <col min="2820" max="2820" width="116.44140625" style="293" customWidth="1"/>
    <col min="2821" max="2821" width="11" style="293" customWidth="1"/>
    <col min="2822" max="2822" width="0" style="293" hidden="1" customWidth="1"/>
    <col min="2823" max="3072" width="9.109375" style="293"/>
    <col min="3073" max="3073" width="6.6640625" style="293" customWidth="1"/>
    <col min="3074" max="3074" width="10.33203125" style="293" customWidth="1"/>
    <col min="3075" max="3075" width="12.21875" style="293" customWidth="1"/>
    <col min="3076" max="3076" width="116.44140625" style="293" customWidth="1"/>
    <col min="3077" max="3077" width="11" style="293" customWidth="1"/>
    <col min="3078" max="3078" width="0" style="293" hidden="1" customWidth="1"/>
    <col min="3079" max="3328" width="9.109375" style="293"/>
    <col min="3329" max="3329" width="6.6640625" style="293" customWidth="1"/>
    <col min="3330" max="3330" width="10.33203125" style="293" customWidth="1"/>
    <col min="3331" max="3331" width="12.21875" style="293" customWidth="1"/>
    <col min="3332" max="3332" width="116.44140625" style="293" customWidth="1"/>
    <col min="3333" max="3333" width="11" style="293" customWidth="1"/>
    <col min="3334" max="3334" width="0" style="293" hidden="1" customWidth="1"/>
    <col min="3335" max="3584" width="9.109375" style="293"/>
    <col min="3585" max="3585" width="6.6640625" style="293" customWidth="1"/>
    <col min="3586" max="3586" width="10.33203125" style="293" customWidth="1"/>
    <col min="3587" max="3587" width="12.21875" style="293" customWidth="1"/>
    <col min="3588" max="3588" width="116.44140625" style="293" customWidth="1"/>
    <col min="3589" max="3589" width="11" style="293" customWidth="1"/>
    <col min="3590" max="3590" width="0" style="293" hidden="1" customWidth="1"/>
    <col min="3591" max="3840" width="9.109375" style="293"/>
    <col min="3841" max="3841" width="6.6640625" style="293" customWidth="1"/>
    <col min="3842" max="3842" width="10.33203125" style="293" customWidth="1"/>
    <col min="3843" max="3843" width="12.21875" style="293" customWidth="1"/>
    <col min="3844" max="3844" width="116.44140625" style="293" customWidth="1"/>
    <col min="3845" max="3845" width="11" style="293" customWidth="1"/>
    <col min="3846" max="3846" width="0" style="293" hidden="1" customWidth="1"/>
    <col min="3847" max="4096" width="9.109375" style="293"/>
    <col min="4097" max="4097" width="6.6640625" style="293" customWidth="1"/>
    <col min="4098" max="4098" width="10.33203125" style="293" customWidth="1"/>
    <col min="4099" max="4099" width="12.21875" style="293" customWidth="1"/>
    <col min="4100" max="4100" width="116.44140625" style="293" customWidth="1"/>
    <col min="4101" max="4101" width="11" style="293" customWidth="1"/>
    <col min="4102" max="4102" width="0" style="293" hidden="1" customWidth="1"/>
    <col min="4103" max="4352" width="9.109375" style="293"/>
    <col min="4353" max="4353" width="6.6640625" style="293" customWidth="1"/>
    <col min="4354" max="4354" width="10.33203125" style="293" customWidth="1"/>
    <col min="4355" max="4355" width="12.21875" style="293" customWidth="1"/>
    <col min="4356" max="4356" width="116.44140625" style="293" customWidth="1"/>
    <col min="4357" max="4357" width="11" style="293" customWidth="1"/>
    <col min="4358" max="4358" width="0" style="293" hidden="1" customWidth="1"/>
    <col min="4359" max="4608" width="9.109375" style="293"/>
    <col min="4609" max="4609" width="6.6640625" style="293" customWidth="1"/>
    <col min="4610" max="4610" width="10.33203125" style="293" customWidth="1"/>
    <col min="4611" max="4611" width="12.21875" style="293" customWidth="1"/>
    <col min="4612" max="4612" width="116.44140625" style="293" customWidth="1"/>
    <col min="4613" max="4613" width="11" style="293" customWidth="1"/>
    <col min="4614" max="4614" width="0" style="293" hidden="1" customWidth="1"/>
    <col min="4615" max="4864" width="9.109375" style="293"/>
    <col min="4865" max="4865" width="6.6640625" style="293" customWidth="1"/>
    <col min="4866" max="4866" width="10.33203125" style="293" customWidth="1"/>
    <col min="4867" max="4867" width="12.21875" style="293" customWidth="1"/>
    <col min="4868" max="4868" width="116.44140625" style="293" customWidth="1"/>
    <col min="4869" max="4869" width="11" style="293" customWidth="1"/>
    <col min="4870" max="4870" width="0" style="293" hidden="1" customWidth="1"/>
    <col min="4871" max="5120" width="9.109375" style="293"/>
    <col min="5121" max="5121" width="6.6640625" style="293" customWidth="1"/>
    <col min="5122" max="5122" width="10.33203125" style="293" customWidth="1"/>
    <col min="5123" max="5123" width="12.21875" style="293" customWidth="1"/>
    <col min="5124" max="5124" width="116.44140625" style="293" customWidth="1"/>
    <col min="5125" max="5125" width="11" style="293" customWidth="1"/>
    <col min="5126" max="5126" width="0" style="293" hidden="1" customWidth="1"/>
    <col min="5127" max="5376" width="9.109375" style="293"/>
    <col min="5377" max="5377" width="6.6640625" style="293" customWidth="1"/>
    <col min="5378" max="5378" width="10.33203125" style="293" customWidth="1"/>
    <col min="5379" max="5379" width="12.21875" style="293" customWidth="1"/>
    <col min="5380" max="5380" width="116.44140625" style="293" customWidth="1"/>
    <col min="5381" max="5381" width="11" style="293" customWidth="1"/>
    <col min="5382" max="5382" width="0" style="293" hidden="1" customWidth="1"/>
    <col min="5383" max="5632" width="9.109375" style="293"/>
    <col min="5633" max="5633" width="6.6640625" style="293" customWidth="1"/>
    <col min="5634" max="5634" width="10.33203125" style="293" customWidth="1"/>
    <col min="5635" max="5635" width="12.21875" style="293" customWidth="1"/>
    <col min="5636" max="5636" width="116.44140625" style="293" customWidth="1"/>
    <col min="5637" max="5637" width="11" style="293" customWidth="1"/>
    <col min="5638" max="5638" width="0" style="293" hidden="1" customWidth="1"/>
    <col min="5639" max="5888" width="9.109375" style="293"/>
    <col min="5889" max="5889" width="6.6640625" style="293" customWidth="1"/>
    <col min="5890" max="5890" width="10.33203125" style="293" customWidth="1"/>
    <col min="5891" max="5891" width="12.21875" style="293" customWidth="1"/>
    <col min="5892" max="5892" width="116.44140625" style="293" customWidth="1"/>
    <col min="5893" max="5893" width="11" style="293" customWidth="1"/>
    <col min="5894" max="5894" width="0" style="293" hidden="1" customWidth="1"/>
    <col min="5895" max="6144" width="9.109375" style="293"/>
    <col min="6145" max="6145" width="6.6640625" style="293" customWidth="1"/>
    <col min="6146" max="6146" width="10.33203125" style="293" customWidth="1"/>
    <col min="6147" max="6147" width="12.21875" style="293" customWidth="1"/>
    <col min="6148" max="6148" width="116.44140625" style="293" customWidth="1"/>
    <col min="6149" max="6149" width="11" style="293" customWidth="1"/>
    <col min="6150" max="6150" width="0" style="293" hidden="1" customWidth="1"/>
    <col min="6151" max="6400" width="9.109375" style="293"/>
    <col min="6401" max="6401" width="6.6640625" style="293" customWidth="1"/>
    <col min="6402" max="6402" width="10.33203125" style="293" customWidth="1"/>
    <col min="6403" max="6403" width="12.21875" style="293" customWidth="1"/>
    <col min="6404" max="6404" width="116.44140625" style="293" customWidth="1"/>
    <col min="6405" max="6405" width="11" style="293" customWidth="1"/>
    <col min="6406" max="6406" width="0" style="293" hidden="1" customWidth="1"/>
    <col min="6407" max="6656" width="9.109375" style="293"/>
    <col min="6657" max="6657" width="6.6640625" style="293" customWidth="1"/>
    <col min="6658" max="6658" width="10.33203125" style="293" customWidth="1"/>
    <col min="6659" max="6659" width="12.21875" style="293" customWidth="1"/>
    <col min="6660" max="6660" width="116.44140625" style="293" customWidth="1"/>
    <col min="6661" max="6661" width="11" style="293" customWidth="1"/>
    <col min="6662" max="6662" width="0" style="293" hidden="1" customWidth="1"/>
    <col min="6663" max="6912" width="9.109375" style="293"/>
    <col min="6913" max="6913" width="6.6640625" style="293" customWidth="1"/>
    <col min="6914" max="6914" width="10.33203125" style="293" customWidth="1"/>
    <col min="6915" max="6915" width="12.21875" style="293" customWidth="1"/>
    <col min="6916" max="6916" width="116.44140625" style="293" customWidth="1"/>
    <col min="6917" max="6917" width="11" style="293" customWidth="1"/>
    <col min="6918" max="6918" width="0" style="293" hidden="1" customWidth="1"/>
    <col min="6919" max="7168" width="9.109375" style="293"/>
    <col min="7169" max="7169" width="6.6640625" style="293" customWidth="1"/>
    <col min="7170" max="7170" width="10.33203125" style="293" customWidth="1"/>
    <col min="7171" max="7171" width="12.21875" style="293" customWidth="1"/>
    <col min="7172" max="7172" width="116.44140625" style="293" customWidth="1"/>
    <col min="7173" max="7173" width="11" style="293" customWidth="1"/>
    <col min="7174" max="7174" width="0" style="293" hidden="1" customWidth="1"/>
    <col min="7175" max="7424" width="9.109375" style="293"/>
    <col min="7425" max="7425" width="6.6640625" style="293" customWidth="1"/>
    <col min="7426" max="7426" width="10.33203125" style="293" customWidth="1"/>
    <col min="7427" max="7427" width="12.21875" style="293" customWidth="1"/>
    <col min="7428" max="7428" width="116.44140625" style="293" customWidth="1"/>
    <col min="7429" max="7429" width="11" style="293" customWidth="1"/>
    <col min="7430" max="7430" width="0" style="293" hidden="1" customWidth="1"/>
    <col min="7431" max="7680" width="9.109375" style="293"/>
    <col min="7681" max="7681" width="6.6640625" style="293" customWidth="1"/>
    <col min="7682" max="7682" width="10.33203125" style="293" customWidth="1"/>
    <col min="7683" max="7683" width="12.21875" style="293" customWidth="1"/>
    <col min="7684" max="7684" width="116.44140625" style="293" customWidth="1"/>
    <col min="7685" max="7685" width="11" style="293" customWidth="1"/>
    <col min="7686" max="7686" width="0" style="293" hidden="1" customWidth="1"/>
    <col min="7687" max="7936" width="9.109375" style="293"/>
    <col min="7937" max="7937" width="6.6640625" style="293" customWidth="1"/>
    <col min="7938" max="7938" width="10.33203125" style="293" customWidth="1"/>
    <col min="7939" max="7939" width="12.21875" style="293" customWidth="1"/>
    <col min="7940" max="7940" width="116.44140625" style="293" customWidth="1"/>
    <col min="7941" max="7941" width="11" style="293" customWidth="1"/>
    <col min="7942" max="7942" width="0" style="293" hidden="1" customWidth="1"/>
    <col min="7943" max="8192" width="9.109375" style="293"/>
    <col min="8193" max="8193" width="6.6640625" style="293" customWidth="1"/>
    <col min="8194" max="8194" width="10.33203125" style="293" customWidth="1"/>
    <col min="8195" max="8195" width="12.21875" style="293" customWidth="1"/>
    <col min="8196" max="8196" width="116.44140625" style="293" customWidth="1"/>
    <col min="8197" max="8197" width="11" style="293" customWidth="1"/>
    <col min="8198" max="8198" width="0" style="293" hidden="1" customWidth="1"/>
    <col min="8199" max="8448" width="9.109375" style="293"/>
    <col min="8449" max="8449" width="6.6640625" style="293" customWidth="1"/>
    <col min="8450" max="8450" width="10.33203125" style="293" customWidth="1"/>
    <col min="8451" max="8451" width="12.21875" style="293" customWidth="1"/>
    <col min="8452" max="8452" width="116.44140625" style="293" customWidth="1"/>
    <col min="8453" max="8453" width="11" style="293" customWidth="1"/>
    <col min="8454" max="8454" width="0" style="293" hidden="1" customWidth="1"/>
    <col min="8455" max="8704" width="9.109375" style="293"/>
    <col min="8705" max="8705" width="6.6640625" style="293" customWidth="1"/>
    <col min="8706" max="8706" width="10.33203125" style="293" customWidth="1"/>
    <col min="8707" max="8707" width="12.21875" style="293" customWidth="1"/>
    <col min="8708" max="8708" width="116.44140625" style="293" customWidth="1"/>
    <col min="8709" max="8709" width="11" style="293" customWidth="1"/>
    <col min="8710" max="8710" width="0" style="293" hidden="1" customWidth="1"/>
    <col min="8711" max="8960" width="9.109375" style="293"/>
    <col min="8961" max="8961" width="6.6640625" style="293" customWidth="1"/>
    <col min="8962" max="8962" width="10.33203125" style="293" customWidth="1"/>
    <col min="8963" max="8963" width="12.21875" style="293" customWidth="1"/>
    <col min="8964" max="8964" width="116.44140625" style="293" customWidth="1"/>
    <col min="8965" max="8965" width="11" style="293" customWidth="1"/>
    <col min="8966" max="8966" width="0" style="293" hidden="1" customWidth="1"/>
    <col min="8967" max="9216" width="9.109375" style="293"/>
    <col min="9217" max="9217" width="6.6640625" style="293" customWidth="1"/>
    <col min="9218" max="9218" width="10.33203125" style="293" customWidth="1"/>
    <col min="9219" max="9219" width="12.21875" style="293" customWidth="1"/>
    <col min="9220" max="9220" width="116.44140625" style="293" customWidth="1"/>
    <col min="9221" max="9221" width="11" style="293" customWidth="1"/>
    <col min="9222" max="9222" width="0" style="293" hidden="1" customWidth="1"/>
    <col min="9223" max="9472" width="9.109375" style="293"/>
    <col min="9473" max="9473" width="6.6640625" style="293" customWidth="1"/>
    <col min="9474" max="9474" width="10.33203125" style="293" customWidth="1"/>
    <col min="9475" max="9475" width="12.21875" style="293" customWidth="1"/>
    <col min="9476" max="9476" width="116.44140625" style="293" customWidth="1"/>
    <col min="9477" max="9477" width="11" style="293" customWidth="1"/>
    <col min="9478" max="9478" width="0" style="293" hidden="1" customWidth="1"/>
    <col min="9479" max="9728" width="9.109375" style="293"/>
    <col min="9729" max="9729" width="6.6640625" style="293" customWidth="1"/>
    <col min="9730" max="9730" width="10.33203125" style="293" customWidth="1"/>
    <col min="9731" max="9731" width="12.21875" style="293" customWidth="1"/>
    <col min="9732" max="9732" width="116.44140625" style="293" customWidth="1"/>
    <col min="9733" max="9733" width="11" style="293" customWidth="1"/>
    <col min="9734" max="9734" width="0" style="293" hidden="1" customWidth="1"/>
    <col min="9735" max="9984" width="9.109375" style="293"/>
    <col min="9985" max="9985" width="6.6640625" style="293" customWidth="1"/>
    <col min="9986" max="9986" width="10.33203125" style="293" customWidth="1"/>
    <col min="9987" max="9987" width="12.21875" style="293" customWidth="1"/>
    <col min="9988" max="9988" width="116.44140625" style="293" customWidth="1"/>
    <col min="9989" max="9989" width="11" style="293" customWidth="1"/>
    <col min="9990" max="9990" width="0" style="293" hidden="1" customWidth="1"/>
    <col min="9991" max="10240" width="9.109375" style="293"/>
    <col min="10241" max="10241" width="6.6640625" style="293" customWidth="1"/>
    <col min="10242" max="10242" width="10.33203125" style="293" customWidth="1"/>
    <col min="10243" max="10243" width="12.21875" style="293" customWidth="1"/>
    <col min="10244" max="10244" width="116.44140625" style="293" customWidth="1"/>
    <col min="10245" max="10245" width="11" style="293" customWidth="1"/>
    <col min="10246" max="10246" width="0" style="293" hidden="1" customWidth="1"/>
    <col min="10247" max="10496" width="9.109375" style="293"/>
    <col min="10497" max="10497" width="6.6640625" style="293" customWidth="1"/>
    <col min="10498" max="10498" width="10.33203125" style="293" customWidth="1"/>
    <col min="10499" max="10499" width="12.21875" style="293" customWidth="1"/>
    <col min="10500" max="10500" width="116.44140625" style="293" customWidth="1"/>
    <col min="10501" max="10501" width="11" style="293" customWidth="1"/>
    <col min="10502" max="10502" width="0" style="293" hidden="1" customWidth="1"/>
    <col min="10503" max="10752" width="9.109375" style="293"/>
    <col min="10753" max="10753" width="6.6640625" style="293" customWidth="1"/>
    <col min="10754" max="10754" width="10.33203125" style="293" customWidth="1"/>
    <col min="10755" max="10755" width="12.21875" style="293" customWidth="1"/>
    <col min="10756" max="10756" width="116.44140625" style="293" customWidth="1"/>
    <col min="10757" max="10757" width="11" style="293" customWidth="1"/>
    <col min="10758" max="10758" width="0" style="293" hidden="1" customWidth="1"/>
    <col min="10759" max="11008" width="9.109375" style="293"/>
    <col min="11009" max="11009" width="6.6640625" style="293" customWidth="1"/>
    <col min="11010" max="11010" width="10.33203125" style="293" customWidth="1"/>
    <col min="11011" max="11011" width="12.21875" style="293" customWidth="1"/>
    <col min="11012" max="11012" width="116.44140625" style="293" customWidth="1"/>
    <col min="11013" max="11013" width="11" style="293" customWidth="1"/>
    <col min="11014" max="11014" width="0" style="293" hidden="1" customWidth="1"/>
    <col min="11015" max="11264" width="9.109375" style="293"/>
    <col min="11265" max="11265" width="6.6640625" style="293" customWidth="1"/>
    <col min="11266" max="11266" width="10.33203125" style="293" customWidth="1"/>
    <col min="11267" max="11267" width="12.21875" style="293" customWidth="1"/>
    <col min="11268" max="11268" width="116.44140625" style="293" customWidth="1"/>
    <col min="11269" max="11269" width="11" style="293" customWidth="1"/>
    <col min="11270" max="11270" width="0" style="293" hidden="1" customWidth="1"/>
    <col min="11271" max="11520" width="9.109375" style="293"/>
    <col min="11521" max="11521" width="6.6640625" style="293" customWidth="1"/>
    <col min="11522" max="11522" width="10.33203125" style="293" customWidth="1"/>
    <col min="11523" max="11523" width="12.21875" style="293" customWidth="1"/>
    <col min="11524" max="11524" width="116.44140625" style="293" customWidth="1"/>
    <col min="11525" max="11525" width="11" style="293" customWidth="1"/>
    <col min="11526" max="11526" width="0" style="293" hidden="1" customWidth="1"/>
    <col min="11527" max="11776" width="9.109375" style="293"/>
    <col min="11777" max="11777" width="6.6640625" style="293" customWidth="1"/>
    <col min="11778" max="11778" width="10.33203125" style="293" customWidth="1"/>
    <col min="11779" max="11779" width="12.21875" style="293" customWidth="1"/>
    <col min="11780" max="11780" width="116.44140625" style="293" customWidth="1"/>
    <col min="11781" max="11781" width="11" style="293" customWidth="1"/>
    <col min="11782" max="11782" width="0" style="293" hidden="1" customWidth="1"/>
    <col min="11783" max="12032" width="9.109375" style="293"/>
    <col min="12033" max="12033" width="6.6640625" style="293" customWidth="1"/>
    <col min="12034" max="12034" width="10.33203125" style="293" customWidth="1"/>
    <col min="12035" max="12035" width="12.21875" style="293" customWidth="1"/>
    <col min="12036" max="12036" width="116.44140625" style="293" customWidth="1"/>
    <col min="12037" max="12037" width="11" style="293" customWidth="1"/>
    <col min="12038" max="12038" width="0" style="293" hidden="1" customWidth="1"/>
    <col min="12039" max="12288" width="9.109375" style="293"/>
    <col min="12289" max="12289" width="6.6640625" style="293" customWidth="1"/>
    <col min="12290" max="12290" width="10.33203125" style="293" customWidth="1"/>
    <col min="12291" max="12291" width="12.21875" style="293" customWidth="1"/>
    <col min="12292" max="12292" width="116.44140625" style="293" customWidth="1"/>
    <col min="12293" max="12293" width="11" style="293" customWidth="1"/>
    <col min="12294" max="12294" width="0" style="293" hidden="1" customWidth="1"/>
    <col min="12295" max="12544" width="9.109375" style="293"/>
    <col min="12545" max="12545" width="6.6640625" style="293" customWidth="1"/>
    <col min="12546" max="12546" width="10.33203125" style="293" customWidth="1"/>
    <col min="12547" max="12547" width="12.21875" style="293" customWidth="1"/>
    <col min="12548" max="12548" width="116.44140625" style="293" customWidth="1"/>
    <col min="12549" max="12549" width="11" style="293" customWidth="1"/>
    <col min="12550" max="12550" width="0" style="293" hidden="1" customWidth="1"/>
    <col min="12551" max="12800" width="9.109375" style="293"/>
    <col min="12801" max="12801" width="6.6640625" style="293" customWidth="1"/>
    <col min="12802" max="12802" width="10.33203125" style="293" customWidth="1"/>
    <col min="12803" max="12803" width="12.21875" style="293" customWidth="1"/>
    <col min="12804" max="12804" width="116.44140625" style="293" customWidth="1"/>
    <col min="12805" max="12805" width="11" style="293" customWidth="1"/>
    <col min="12806" max="12806" width="0" style="293" hidden="1" customWidth="1"/>
    <col min="12807" max="13056" width="9.109375" style="293"/>
    <col min="13057" max="13057" width="6.6640625" style="293" customWidth="1"/>
    <col min="13058" max="13058" width="10.33203125" style="293" customWidth="1"/>
    <col min="13059" max="13059" width="12.21875" style="293" customWidth="1"/>
    <col min="13060" max="13060" width="116.44140625" style="293" customWidth="1"/>
    <col min="13061" max="13061" width="11" style="293" customWidth="1"/>
    <col min="13062" max="13062" width="0" style="293" hidden="1" customWidth="1"/>
    <col min="13063" max="13312" width="9.109375" style="293"/>
    <col min="13313" max="13313" width="6.6640625" style="293" customWidth="1"/>
    <col min="13314" max="13314" width="10.33203125" style="293" customWidth="1"/>
    <col min="13315" max="13315" width="12.21875" style="293" customWidth="1"/>
    <col min="13316" max="13316" width="116.44140625" style="293" customWidth="1"/>
    <col min="13317" max="13317" width="11" style="293" customWidth="1"/>
    <col min="13318" max="13318" width="0" style="293" hidden="1" customWidth="1"/>
    <col min="13319" max="13568" width="9.109375" style="293"/>
    <col min="13569" max="13569" width="6.6640625" style="293" customWidth="1"/>
    <col min="13570" max="13570" width="10.33203125" style="293" customWidth="1"/>
    <col min="13571" max="13571" width="12.21875" style="293" customWidth="1"/>
    <col min="13572" max="13572" width="116.44140625" style="293" customWidth="1"/>
    <col min="13573" max="13573" width="11" style="293" customWidth="1"/>
    <col min="13574" max="13574" width="0" style="293" hidden="1" customWidth="1"/>
    <col min="13575" max="13824" width="9.109375" style="293"/>
    <col min="13825" max="13825" width="6.6640625" style="293" customWidth="1"/>
    <col min="13826" max="13826" width="10.33203125" style="293" customWidth="1"/>
    <col min="13827" max="13827" width="12.21875" style="293" customWidth="1"/>
    <col min="13828" max="13828" width="116.44140625" style="293" customWidth="1"/>
    <col min="13829" max="13829" width="11" style="293" customWidth="1"/>
    <col min="13830" max="13830" width="0" style="293" hidden="1" customWidth="1"/>
    <col min="13831" max="14080" width="9.109375" style="293"/>
    <col min="14081" max="14081" width="6.6640625" style="293" customWidth="1"/>
    <col min="14082" max="14082" width="10.33203125" style="293" customWidth="1"/>
    <col min="14083" max="14083" width="12.21875" style="293" customWidth="1"/>
    <col min="14084" max="14084" width="116.44140625" style="293" customWidth="1"/>
    <col min="14085" max="14085" width="11" style="293" customWidth="1"/>
    <col min="14086" max="14086" width="0" style="293" hidden="1" customWidth="1"/>
    <col min="14087" max="14336" width="9.109375" style="293"/>
    <col min="14337" max="14337" width="6.6640625" style="293" customWidth="1"/>
    <col min="14338" max="14338" width="10.33203125" style="293" customWidth="1"/>
    <col min="14339" max="14339" width="12.21875" style="293" customWidth="1"/>
    <col min="14340" max="14340" width="116.44140625" style="293" customWidth="1"/>
    <col min="14341" max="14341" width="11" style="293" customWidth="1"/>
    <col min="14342" max="14342" width="0" style="293" hidden="1" customWidth="1"/>
    <col min="14343" max="14592" width="9.109375" style="293"/>
    <col min="14593" max="14593" width="6.6640625" style="293" customWidth="1"/>
    <col min="14594" max="14594" width="10.33203125" style="293" customWidth="1"/>
    <col min="14595" max="14595" width="12.21875" style="293" customWidth="1"/>
    <col min="14596" max="14596" width="116.44140625" style="293" customWidth="1"/>
    <col min="14597" max="14597" width="11" style="293" customWidth="1"/>
    <col min="14598" max="14598" width="0" style="293" hidden="1" customWidth="1"/>
    <col min="14599" max="14848" width="9.109375" style="293"/>
    <col min="14849" max="14849" width="6.6640625" style="293" customWidth="1"/>
    <col min="14850" max="14850" width="10.33203125" style="293" customWidth="1"/>
    <col min="14851" max="14851" width="12.21875" style="293" customWidth="1"/>
    <col min="14852" max="14852" width="116.44140625" style="293" customWidth="1"/>
    <col min="14853" max="14853" width="11" style="293" customWidth="1"/>
    <col min="14854" max="14854" width="0" style="293" hidden="1" customWidth="1"/>
    <col min="14855" max="15104" width="9.109375" style="293"/>
    <col min="15105" max="15105" width="6.6640625" style="293" customWidth="1"/>
    <col min="15106" max="15106" width="10.33203125" style="293" customWidth="1"/>
    <col min="15107" max="15107" width="12.21875" style="293" customWidth="1"/>
    <col min="15108" max="15108" width="116.44140625" style="293" customWidth="1"/>
    <col min="15109" max="15109" width="11" style="293" customWidth="1"/>
    <col min="15110" max="15110" width="0" style="293" hidden="1" customWidth="1"/>
    <col min="15111" max="15360" width="9.109375" style="293"/>
    <col min="15361" max="15361" width="6.6640625" style="293" customWidth="1"/>
    <col min="15362" max="15362" width="10.33203125" style="293" customWidth="1"/>
    <col min="15363" max="15363" width="12.21875" style="293" customWidth="1"/>
    <col min="15364" max="15364" width="116.44140625" style="293" customWidth="1"/>
    <col min="15365" max="15365" width="11" style="293" customWidth="1"/>
    <col min="15366" max="15366" width="0" style="293" hidden="1" customWidth="1"/>
    <col min="15367" max="15616" width="9.109375" style="293"/>
    <col min="15617" max="15617" width="6.6640625" style="293" customWidth="1"/>
    <col min="15618" max="15618" width="10.33203125" style="293" customWidth="1"/>
    <col min="15619" max="15619" width="12.21875" style="293" customWidth="1"/>
    <col min="15620" max="15620" width="116.44140625" style="293" customWidth="1"/>
    <col min="15621" max="15621" width="11" style="293" customWidth="1"/>
    <col min="15622" max="15622" width="0" style="293" hidden="1" customWidth="1"/>
    <col min="15623" max="15872" width="9.109375" style="293"/>
    <col min="15873" max="15873" width="6.6640625" style="293" customWidth="1"/>
    <col min="15874" max="15874" width="10.33203125" style="293" customWidth="1"/>
    <col min="15875" max="15875" width="12.21875" style="293" customWidth="1"/>
    <col min="15876" max="15876" width="116.44140625" style="293" customWidth="1"/>
    <col min="15877" max="15877" width="11" style="293" customWidth="1"/>
    <col min="15878" max="15878" width="0" style="293" hidden="1" customWidth="1"/>
    <col min="15879" max="16128" width="9.109375" style="293"/>
    <col min="16129" max="16129" width="6.6640625" style="293" customWidth="1"/>
    <col min="16130" max="16130" width="10.33203125" style="293" customWidth="1"/>
    <col min="16131" max="16131" width="12.21875" style="293" customWidth="1"/>
    <col min="16132" max="16132" width="116.44140625" style="293" customWidth="1"/>
    <col min="16133" max="16133" width="11" style="293" customWidth="1"/>
    <col min="16134" max="16134" width="0" style="293" hidden="1" customWidth="1"/>
    <col min="16135" max="16384" width="9.109375" style="293"/>
  </cols>
  <sheetData>
    <row r="1" spans="1:6" ht="13.8" customHeight="1" x14ac:dyDescent="0.25"/>
    <row r="2" spans="1:6" x14ac:dyDescent="0.25">
      <c r="A2" s="306" t="s">
        <v>797</v>
      </c>
      <c r="B2" s="306"/>
      <c r="C2" s="306"/>
      <c r="D2" s="306"/>
      <c r="E2" s="306"/>
    </row>
    <row r="4" spans="1:6" s="309" customFormat="1" ht="21.75" customHeight="1" x14ac:dyDescent="0.25">
      <c r="A4" s="307" t="s">
        <v>767</v>
      </c>
      <c r="B4" s="307" t="s">
        <v>768</v>
      </c>
      <c r="C4" s="308" t="s">
        <v>798</v>
      </c>
      <c r="D4" s="307" t="s">
        <v>769</v>
      </c>
      <c r="E4" s="307" t="s">
        <v>14</v>
      </c>
      <c r="F4" s="307" t="s">
        <v>799</v>
      </c>
    </row>
    <row r="5" spans="1:6" ht="13.65" customHeight="1" x14ac:dyDescent="0.25">
      <c r="A5" s="294"/>
      <c r="B5" s="295"/>
      <c r="C5" s="310">
        <v>25335</v>
      </c>
      <c r="D5" s="311" t="s">
        <v>800</v>
      </c>
      <c r="E5" s="291" t="s">
        <v>773</v>
      </c>
      <c r="F5" s="294" t="s">
        <v>801</v>
      </c>
    </row>
    <row r="6" spans="1:6" ht="13.65" customHeight="1" x14ac:dyDescent="0.25">
      <c r="A6" s="294">
        <v>73</v>
      </c>
      <c r="B6" s="295">
        <v>46036</v>
      </c>
      <c r="C6" s="289">
        <v>7308.4</v>
      </c>
      <c r="D6" s="296" t="s">
        <v>802</v>
      </c>
      <c r="E6" s="291" t="s">
        <v>775</v>
      </c>
      <c r="F6" s="291"/>
    </row>
    <row r="7" spans="1:6" ht="13.65" customHeight="1" x14ac:dyDescent="0.25">
      <c r="A7" s="294">
        <v>73</v>
      </c>
      <c r="B7" s="295">
        <v>46036</v>
      </c>
      <c r="C7" s="289">
        <v>-0.2</v>
      </c>
      <c r="D7" s="296" t="s">
        <v>803</v>
      </c>
      <c r="E7" s="291" t="s">
        <v>773</v>
      </c>
      <c r="F7" s="291"/>
    </row>
    <row r="8" spans="1:6" ht="13.65" customHeight="1" x14ac:dyDescent="0.25">
      <c r="A8" s="294">
        <v>73</v>
      </c>
      <c r="B8" s="295">
        <v>46036</v>
      </c>
      <c r="C8" s="289">
        <v>25</v>
      </c>
      <c r="D8" s="296" t="s">
        <v>804</v>
      </c>
      <c r="E8" s="291" t="s">
        <v>773</v>
      </c>
      <c r="F8" s="291"/>
    </row>
    <row r="9" spans="1:6" ht="13.65" customHeight="1" x14ac:dyDescent="0.25">
      <c r="A9" s="294">
        <v>74</v>
      </c>
      <c r="B9" s="295">
        <v>46043</v>
      </c>
      <c r="C9" s="289">
        <v>152297.20000000001</v>
      </c>
      <c r="D9" s="311" t="s">
        <v>805</v>
      </c>
      <c r="E9" s="291" t="s">
        <v>806</v>
      </c>
      <c r="F9" s="291"/>
    </row>
    <row r="10" spans="1:6" ht="13.65" customHeight="1" x14ac:dyDescent="0.25">
      <c r="A10" s="294">
        <v>75</v>
      </c>
      <c r="B10" s="295">
        <v>46064</v>
      </c>
      <c r="C10" s="289">
        <v>276.39999999999998</v>
      </c>
      <c r="D10" s="291" t="s">
        <v>807</v>
      </c>
      <c r="E10" s="291" t="s">
        <v>786</v>
      </c>
      <c r="F10" s="291"/>
    </row>
    <row r="11" spans="1:6" ht="13.65" customHeight="1" x14ac:dyDescent="0.25">
      <c r="A11" s="294">
        <v>76</v>
      </c>
      <c r="B11" s="295">
        <v>46078</v>
      </c>
      <c r="C11" s="289">
        <v>-539.29999999999995</v>
      </c>
      <c r="D11" s="291" t="s">
        <v>808</v>
      </c>
      <c r="E11" s="291" t="s">
        <v>775</v>
      </c>
      <c r="F11" s="291"/>
    </row>
    <row r="12" spans="1:6" ht="13.65" customHeight="1" x14ac:dyDescent="0.25">
      <c r="A12" s="294">
        <v>77</v>
      </c>
      <c r="B12" s="295">
        <v>46092</v>
      </c>
      <c r="C12" s="289">
        <v>539.29999999999995</v>
      </c>
      <c r="D12" s="291" t="s">
        <v>809</v>
      </c>
      <c r="E12" s="291" t="s">
        <v>775</v>
      </c>
      <c r="F12" s="291"/>
    </row>
    <row r="13" spans="1:6" ht="13.65" customHeight="1" x14ac:dyDescent="0.25">
      <c r="A13" s="294">
        <v>78</v>
      </c>
      <c r="B13" s="295">
        <v>46106</v>
      </c>
      <c r="C13" s="289">
        <v>-45.2</v>
      </c>
      <c r="D13" s="291" t="s">
        <v>810</v>
      </c>
      <c r="E13" s="291" t="s">
        <v>775</v>
      </c>
      <c r="F13" s="291"/>
    </row>
    <row r="14" spans="1:6" ht="13.65" customHeight="1" x14ac:dyDescent="0.25">
      <c r="A14" s="294">
        <v>78</v>
      </c>
      <c r="B14" s="295">
        <v>46106</v>
      </c>
      <c r="C14" s="289">
        <v>905</v>
      </c>
      <c r="D14" s="291" t="s">
        <v>811</v>
      </c>
      <c r="E14" s="291" t="s">
        <v>812</v>
      </c>
      <c r="F14" s="291"/>
    </row>
    <row r="15" spans="1:6" ht="13.65" customHeight="1" x14ac:dyDescent="0.25">
      <c r="A15" s="294">
        <v>79</v>
      </c>
      <c r="B15" s="295">
        <v>46125</v>
      </c>
      <c r="C15" s="289">
        <v>997</v>
      </c>
      <c r="D15" s="291" t="s">
        <v>813</v>
      </c>
      <c r="E15" s="291" t="s">
        <v>806</v>
      </c>
      <c r="F15" s="291"/>
    </row>
    <row r="16" spans="1:6" ht="13.65" customHeight="1" x14ac:dyDescent="0.25">
      <c r="A16" s="294">
        <v>79</v>
      </c>
      <c r="B16" s="295">
        <v>46125</v>
      </c>
      <c r="C16" s="289">
        <v>422</v>
      </c>
      <c r="D16" s="291" t="s">
        <v>814</v>
      </c>
      <c r="E16" s="291" t="s">
        <v>775</v>
      </c>
      <c r="F16" s="291"/>
    </row>
    <row r="17" spans="1:6" ht="13.65" customHeight="1" x14ac:dyDescent="0.25">
      <c r="A17" s="294">
        <v>80</v>
      </c>
      <c r="B17" s="295">
        <v>46148</v>
      </c>
      <c r="C17" s="289">
        <v>602.6</v>
      </c>
      <c r="D17" s="291" t="s">
        <v>815</v>
      </c>
      <c r="E17" s="291" t="s">
        <v>786</v>
      </c>
      <c r="F17" s="291"/>
    </row>
    <row r="18" spans="1:6" ht="13.65" customHeight="1" x14ac:dyDescent="0.25">
      <c r="A18" s="294">
        <v>80</v>
      </c>
      <c r="B18" s="295">
        <v>46148</v>
      </c>
      <c r="C18" s="289">
        <v>-0.8</v>
      </c>
      <c r="D18" s="291" t="s">
        <v>816</v>
      </c>
      <c r="E18" s="291" t="s">
        <v>806</v>
      </c>
      <c r="F18" s="291"/>
    </row>
    <row r="19" spans="1:6" ht="13.65" customHeight="1" x14ac:dyDescent="0.25">
      <c r="A19" s="294">
        <v>80</v>
      </c>
      <c r="B19" s="295">
        <v>46148</v>
      </c>
      <c r="C19" s="289">
        <v>2400</v>
      </c>
      <c r="D19" s="291" t="s">
        <v>817</v>
      </c>
      <c r="E19" s="291" t="s">
        <v>773</v>
      </c>
      <c r="F19" s="291"/>
    </row>
    <row r="20" spans="1:6" ht="13.65" customHeight="1" x14ac:dyDescent="0.25">
      <c r="A20" s="294">
        <v>80</v>
      </c>
      <c r="B20" s="295">
        <v>46148</v>
      </c>
      <c r="C20" s="289">
        <v>196.1</v>
      </c>
      <c r="D20" s="291" t="s">
        <v>818</v>
      </c>
      <c r="E20" s="291" t="s">
        <v>812</v>
      </c>
      <c r="F20" s="291"/>
    </row>
    <row r="21" spans="1:6" ht="13.65" customHeight="1" x14ac:dyDescent="0.25">
      <c r="A21" s="294">
        <v>80</v>
      </c>
      <c r="B21" s="295">
        <v>46148</v>
      </c>
      <c r="C21" s="289">
        <v>330</v>
      </c>
      <c r="D21" s="291" t="s">
        <v>819</v>
      </c>
      <c r="E21" s="291" t="s">
        <v>775</v>
      </c>
      <c r="F21" s="291"/>
    </row>
    <row r="22" spans="1:6" ht="13.65" customHeight="1" x14ac:dyDescent="0.25">
      <c r="A22" s="294">
        <v>81</v>
      </c>
      <c r="B22" s="295">
        <v>46162</v>
      </c>
      <c r="C22" s="289">
        <v>14.3</v>
      </c>
      <c r="D22" s="291" t="s">
        <v>820</v>
      </c>
      <c r="E22" s="291" t="s">
        <v>812</v>
      </c>
      <c r="F22" s="291"/>
    </row>
    <row r="23" spans="1:6" ht="13.65" customHeight="1" x14ac:dyDescent="0.25">
      <c r="A23" s="294">
        <v>81</v>
      </c>
      <c r="B23" s="295">
        <v>46162</v>
      </c>
      <c r="C23" s="289">
        <v>-106600</v>
      </c>
      <c r="D23" s="291" t="s">
        <v>821</v>
      </c>
      <c r="E23" s="291" t="s">
        <v>773</v>
      </c>
      <c r="F23" s="291"/>
    </row>
    <row r="24" spans="1:6" ht="13.65" customHeight="1" x14ac:dyDescent="0.25">
      <c r="A24" s="294">
        <v>81</v>
      </c>
      <c r="B24" s="295">
        <v>46162</v>
      </c>
      <c r="C24" s="289">
        <v>-146</v>
      </c>
      <c r="D24" s="291" t="s">
        <v>822</v>
      </c>
      <c r="E24" s="291" t="s">
        <v>823</v>
      </c>
      <c r="F24" s="291"/>
    </row>
    <row r="25" spans="1:6" ht="13.65" customHeight="1" x14ac:dyDescent="0.25">
      <c r="A25" s="294">
        <v>81</v>
      </c>
      <c r="B25" s="295">
        <v>46162</v>
      </c>
      <c r="C25" s="289">
        <v>807.1</v>
      </c>
      <c r="D25" s="291" t="s">
        <v>824</v>
      </c>
      <c r="E25" s="291" t="s">
        <v>806</v>
      </c>
      <c r="F25" s="291"/>
    </row>
    <row r="26" spans="1:6" ht="16.350000000000001" customHeight="1" x14ac:dyDescent="0.25">
      <c r="A26" s="294"/>
      <c r="B26" s="295"/>
      <c r="C26" s="310">
        <f>SUM(C5:C25)</f>
        <v>85123.900000000023</v>
      </c>
      <c r="D26" s="297" t="s">
        <v>791</v>
      </c>
      <c r="E26" s="312">
        <f>SUM(C26)</f>
        <v>85123.900000000023</v>
      </c>
      <c r="F26" s="291"/>
    </row>
    <row r="27" spans="1:6" ht="13.65" customHeight="1" x14ac:dyDescent="0.25">
      <c r="A27" s="294"/>
      <c r="B27" s="295"/>
      <c r="C27" s="310"/>
      <c r="D27" s="313"/>
      <c r="E27" s="314"/>
      <c r="F27" s="291"/>
    </row>
    <row r="28" spans="1:6" ht="11.55" customHeight="1" x14ac:dyDescent="0.25">
      <c r="A28" s="294"/>
      <c r="B28" s="295"/>
      <c r="C28" s="289"/>
      <c r="D28" s="311"/>
      <c r="E28" s="291"/>
      <c r="F28" s="291"/>
    </row>
    <row r="29" spans="1:6" ht="13.65" customHeight="1" x14ac:dyDescent="0.25">
      <c r="A29" s="294"/>
      <c r="B29" s="295"/>
      <c r="C29" s="289"/>
      <c r="D29" s="283" t="s">
        <v>792</v>
      </c>
      <c r="E29" s="291"/>
      <c r="F29" s="291"/>
    </row>
    <row r="30" spans="1:6" ht="13.65" customHeight="1" x14ac:dyDescent="0.25">
      <c r="A30" s="294"/>
      <c r="B30" s="295"/>
      <c r="C30" s="289"/>
      <c r="D30" s="291"/>
      <c r="E30" s="291"/>
      <c r="F30" s="291"/>
    </row>
    <row r="31" spans="1:6" ht="13.65" customHeight="1" x14ac:dyDescent="0.25">
      <c r="A31" s="294" t="s">
        <v>825</v>
      </c>
      <c r="B31" s="295"/>
      <c r="C31" s="314">
        <f>SUM(C30:C30)</f>
        <v>0</v>
      </c>
      <c r="D31" s="315"/>
      <c r="E31" s="291"/>
      <c r="F31" s="291"/>
    </row>
    <row r="32" spans="1:6" ht="13.65" customHeight="1" x14ac:dyDescent="0.25">
      <c r="A32" s="294"/>
      <c r="B32" s="295"/>
      <c r="C32" s="316"/>
      <c r="D32" s="311"/>
      <c r="E32" s="291"/>
      <c r="F32" s="291"/>
    </row>
    <row r="33" spans="1:6" ht="13.65" customHeight="1" x14ac:dyDescent="0.25">
      <c r="A33" s="294"/>
      <c r="B33" s="295"/>
      <c r="C33" s="316"/>
      <c r="D33" s="311"/>
      <c r="E33" s="291"/>
      <c r="F33" s="291"/>
    </row>
    <row r="34" spans="1:6" ht="13.65" customHeight="1" x14ac:dyDescent="0.25">
      <c r="A34" s="294"/>
      <c r="B34" s="295"/>
      <c r="C34" s="316"/>
      <c r="D34" s="311"/>
      <c r="E34" s="291"/>
      <c r="F34" s="291"/>
    </row>
    <row r="35" spans="1:6" x14ac:dyDescent="0.25">
      <c r="A35" s="294"/>
      <c r="B35" s="295"/>
      <c r="C35" s="316"/>
      <c r="D35" s="311"/>
      <c r="E35" s="291"/>
      <c r="F35" s="291"/>
    </row>
    <row r="36" spans="1:6" hidden="1" x14ac:dyDescent="0.25">
      <c r="A36" s="294"/>
      <c r="B36" s="295"/>
      <c r="C36" s="316"/>
      <c r="D36" s="315"/>
      <c r="E36" s="291"/>
      <c r="F36" s="291"/>
    </row>
    <row r="37" spans="1:6" hidden="1" x14ac:dyDescent="0.25">
      <c r="A37" s="294"/>
      <c r="B37" s="295"/>
      <c r="C37" s="316"/>
      <c r="D37" s="311"/>
      <c r="E37" s="291"/>
      <c r="F37" s="291"/>
    </row>
    <row r="38" spans="1:6" hidden="1" x14ac:dyDescent="0.25">
      <c r="A38" s="294"/>
      <c r="B38" s="295"/>
      <c r="C38" s="316"/>
      <c r="D38" s="311"/>
      <c r="E38" s="291"/>
      <c r="F38" s="291"/>
    </row>
    <row r="39" spans="1:6" hidden="1" x14ac:dyDescent="0.25">
      <c r="A39" s="294"/>
      <c r="B39" s="295"/>
      <c r="C39" s="316"/>
      <c r="D39" s="311"/>
      <c r="E39" s="291"/>
      <c r="F39" s="291"/>
    </row>
    <row r="40" spans="1:6" hidden="1" x14ac:dyDescent="0.25">
      <c r="A40" s="294"/>
      <c r="B40" s="295"/>
      <c r="C40" s="316"/>
      <c r="D40" s="315"/>
      <c r="E40" s="291"/>
      <c r="F40" s="291"/>
    </row>
    <row r="41" spans="1:6" hidden="1" x14ac:dyDescent="0.25">
      <c r="A41" s="294"/>
      <c r="B41" s="295"/>
      <c r="C41" s="316"/>
      <c r="D41" s="311"/>
      <c r="E41" s="291"/>
      <c r="F41" s="291"/>
    </row>
    <row r="42" spans="1:6" hidden="1" x14ac:dyDescent="0.25">
      <c r="A42" s="294"/>
      <c r="B42" s="295"/>
      <c r="C42" s="316"/>
      <c r="D42" s="311"/>
      <c r="E42" s="291"/>
      <c r="F42" s="291"/>
    </row>
    <row r="43" spans="1:6" hidden="1" x14ac:dyDescent="0.25">
      <c r="A43" s="294"/>
      <c r="B43" s="295"/>
      <c r="C43" s="316"/>
      <c r="D43" s="311"/>
      <c r="E43" s="291"/>
      <c r="F43" s="291"/>
    </row>
    <row r="44" spans="1:6" hidden="1" x14ac:dyDescent="0.25">
      <c r="A44" s="294"/>
      <c r="B44" s="295"/>
      <c r="C44" s="316"/>
      <c r="D44" s="315"/>
      <c r="E44" s="291"/>
      <c r="F44" s="291"/>
    </row>
    <row r="45" spans="1:6" hidden="1" x14ac:dyDescent="0.25">
      <c r="A45" s="294"/>
      <c r="B45" s="295"/>
      <c r="C45" s="316"/>
      <c r="D45" s="317"/>
      <c r="E45" s="291"/>
      <c r="F45" s="291"/>
    </row>
    <row r="46" spans="1:6" hidden="1" x14ac:dyDescent="0.25">
      <c r="A46" s="294"/>
      <c r="B46" s="295"/>
      <c r="C46" s="316"/>
      <c r="D46" s="317"/>
      <c r="E46" s="291"/>
      <c r="F46" s="291"/>
    </row>
    <row r="47" spans="1:6" hidden="1" x14ac:dyDescent="0.25">
      <c r="A47" s="294"/>
      <c r="B47" s="295"/>
      <c r="C47" s="316"/>
      <c r="D47" s="317"/>
      <c r="E47" s="291"/>
      <c r="F47" s="291"/>
    </row>
    <row r="48" spans="1:6" hidden="1" x14ac:dyDescent="0.25">
      <c r="A48" s="294"/>
      <c r="B48" s="295"/>
      <c r="C48" s="316"/>
      <c r="D48" s="315"/>
      <c r="E48" s="291"/>
      <c r="F48" s="291"/>
    </row>
    <row r="49" spans="1:6" hidden="1" x14ac:dyDescent="0.25">
      <c r="A49" s="294"/>
      <c r="B49" s="295"/>
      <c r="C49" s="311"/>
      <c r="D49" s="291"/>
      <c r="E49" s="291"/>
      <c r="F49" s="311"/>
    </row>
    <row r="50" spans="1:6" hidden="1" x14ac:dyDescent="0.25">
      <c r="A50" s="294"/>
      <c r="B50" s="295"/>
      <c r="C50" s="311"/>
      <c r="D50" s="291"/>
      <c r="E50" s="291"/>
      <c r="F50" s="311"/>
    </row>
    <row r="51" spans="1:6" hidden="1" x14ac:dyDescent="0.25">
      <c r="A51" s="294"/>
      <c r="B51" s="295"/>
      <c r="C51" s="311"/>
      <c r="D51" s="291"/>
      <c r="E51" s="291"/>
      <c r="F51" s="311"/>
    </row>
    <row r="52" spans="1:6" hidden="1" x14ac:dyDescent="0.25">
      <c r="A52" s="294"/>
      <c r="B52" s="295"/>
      <c r="C52" s="312"/>
      <c r="D52" s="291"/>
      <c r="E52" s="291"/>
      <c r="F52" s="311"/>
    </row>
    <row r="53" spans="1:6" hidden="1" x14ac:dyDescent="0.25">
      <c r="A53" s="294"/>
      <c r="B53" s="295"/>
      <c r="C53" s="316"/>
      <c r="D53" s="318"/>
      <c r="E53" s="291"/>
      <c r="F53" s="311"/>
    </row>
    <row r="54" spans="1:6" s="309" customFormat="1" hidden="1" x14ac:dyDescent="0.25">
      <c r="A54" s="319"/>
      <c r="B54" s="320"/>
      <c r="C54" s="314"/>
      <c r="D54" s="314"/>
      <c r="E54" s="312"/>
      <c r="F54" s="321"/>
    </row>
    <row r="55" spans="1:6" hidden="1" x14ac:dyDescent="0.25">
      <c r="A55" s="294"/>
      <c r="B55" s="295"/>
      <c r="C55" s="316"/>
      <c r="D55" s="291"/>
      <c r="E55" s="291"/>
      <c r="F55" s="311"/>
    </row>
    <row r="56" spans="1:6" hidden="1" x14ac:dyDescent="0.25">
      <c r="A56" s="294"/>
      <c r="B56" s="294"/>
      <c r="C56" s="316"/>
      <c r="D56" s="311"/>
      <c r="E56" s="291"/>
      <c r="F56" s="291"/>
    </row>
    <row r="57" spans="1:6" s="309" customFormat="1" hidden="1" x14ac:dyDescent="0.25">
      <c r="A57" s="319"/>
      <c r="B57" s="319"/>
      <c r="C57" s="314"/>
      <c r="D57" s="313"/>
      <c r="E57" s="314"/>
      <c r="F57" s="297"/>
    </row>
    <row r="58" spans="1:6" hidden="1" x14ac:dyDescent="0.25">
      <c r="A58" s="294"/>
      <c r="B58" s="295"/>
      <c r="C58" s="316"/>
      <c r="D58" s="311"/>
      <c r="E58" s="291"/>
      <c r="F58" s="291"/>
    </row>
    <row r="59" spans="1:6" hidden="1" x14ac:dyDescent="0.25">
      <c r="A59" s="294"/>
      <c r="B59" s="295"/>
      <c r="C59" s="316"/>
      <c r="D59" s="311"/>
      <c r="E59" s="291"/>
      <c r="F59" s="291"/>
    </row>
    <row r="60" spans="1:6" hidden="1" x14ac:dyDescent="0.25">
      <c r="A60" s="294"/>
      <c r="B60" s="295"/>
      <c r="C60" s="316"/>
      <c r="D60" s="311"/>
      <c r="E60" s="291"/>
      <c r="F60" s="291"/>
    </row>
    <row r="61" spans="1:6" hidden="1" x14ac:dyDescent="0.25">
      <c r="A61" s="294"/>
      <c r="B61" s="295"/>
      <c r="C61" s="316"/>
      <c r="D61" s="311"/>
      <c r="E61" s="291"/>
      <c r="F61" s="291"/>
    </row>
    <row r="62" spans="1:6" s="309" customFormat="1" hidden="1" x14ac:dyDescent="0.25">
      <c r="A62" s="319"/>
      <c r="B62" s="320"/>
      <c r="C62" s="314"/>
      <c r="D62" s="313"/>
      <c r="E62" s="314"/>
      <c r="F62" s="297"/>
    </row>
    <row r="63" spans="1:6" hidden="1" x14ac:dyDescent="0.25">
      <c r="A63" s="294"/>
      <c r="B63" s="295"/>
      <c r="C63" s="316"/>
      <c r="D63" s="311"/>
      <c r="E63" s="317"/>
      <c r="F63" s="291"/>
    </row>
    <row r="64" spans="1:6" hidden="1" x14ac:dyDescent="0.25">
      <c r="A64" s="294"/>
      <c r="B64" s="295"/>
      <c r="C64" s="316"/>
      <c r="D64" s="311"/>
      <c r="E64" s="317"/>
      <c r="F64" s="291"/>
    </row>
    <row r="65" spans="1:6" hidden="1" x14ac:dyDescent="0.25">
      <c r="A65" s="294"/>
      <c r="B65" s="295"/>
      <c r="C65" s="314"/>
      <c r="D65" s="311"/>
      <c r="E65" s="317"/>
      <c r="F65" s="291"/>
    </row>
    <row r="66" spans="1:6" s="309" customFormat="1" hidden="1" x14ac:dyDescent="0.25">
      <c r="A66" s="319"/>
      <c r="B66" s="319"/>
      <c r="C66" s="314"/>
      <c r="D66" s="313"/>
      <c r="E66" s="314"/>
      <c r="F66" s="297"/>
    </row>
    <row r="67" spans="1:6" hidden="1" x14ac:dyDescent="0.25">
      <c r="A67" s="294"/>
      <c r="B67" s="295"/>
      <c r="C67" s="316"/>
      <c r="D67" s="311"/>
      <c r="E67" s="317"/>
      <c r="F67" s="291"/>
    </row>
    <row r="68" spans="1:6" hidden="1" x14ac:dyDescent="0.25">
      <c r="A68" s="294"/>
      <c r="B68" s="295"/>
      <c r="C68" s="316"/>
      <c r="D68" s="311"/>
      <c r="E68" s="317"/>
      <c r="F68" s="291"/>
    </row>
    <row r="69" spans="1:6" s="309" customFormat="1" hidden="1" x14ac:dyDescent="0.25">
      <c r="A69" s="319"/>
      <c r="B69" s="320"/>
      <c r="C69" s="314"/>
      <c r="D69" s="313"/>
      <c r="E69" s="314"/>
      <c r="F69" s="297"/>
    </row>
    <row r="70" spans="1:6" hidden="1" x14ac:dyDescent="0.25">
      <c r="A70" s="294"/>
      <c r="B70" s="295"/>
      <c r="C70" s="316"/>
      <c r="D70" s="291"/>
      <c r="E70" s="317"/>
      <c r="F70" s="291"/>
    </row>
    <row r="71" spans="1:6" s="292" customFormat="1" hidden="1" x14ac:dyDescent="0.25">
      <c r="A71" s="291"/>
      <c r="B71" s="291"/>
      <c r="C71" s="316"/>
      <c r="D71" s="291"/>
      <c r="E71" s="317"/>
      <c r="F71" s="291"/>
    </row>
    <row r="72" spans="1:6" s="309" customFormat="1" hidden="1" x14ac:dyDescent="0.25">
      <c r="A72" s="319"/>
      <c r="B72" s="320"/>
      <c r="C72" s="314"/>
      <c r="D72" s="313"/>
      <c r="E72" s="314"/>
      <c r="F72" s="297"/>
    </row>
    <row r="73" spans="1:6" hidden="1" x14ac:dyDescent="0.25">
      <c r="A73" s="294"/>
      <c r="B73" s="295"/>
      <c r="C73" s="316"/>
      <c r="D73" s="311"/>
      <c r="E73" s="317"/>
      <c r="F73" s="291"/>
    </row>
    <row r="74" spans="1:6" hidden="1" x14ac:dyDescent="0.25">
      <c r="A74" s="294"/>
      <c r="B74" s="295"/>
      <c r="C74" s="316"/>
      <c r="D74" s="311"/>
      <c r="E74" s="317"/>
      <c r="F74" s="291"/>
    </row>
    <row r="75" spans="1:6" s="309" customFormat="1" hidden="1" x14ac:dyDescent="0.25">
      <c r="A75" s="319"/>
      <c r="B75" s="320"/>
      <c r="C75" s="314"/>
      <c r="D75" s="313"/>
      <c r="E75" s="314"/>
      <c r="F75" s="297"/>
    </row>
    <row r="76" spans="1:6" hidden="1" x14ac:dyDescent="0.25">
      <c r="A76" s="294"/>
      <c r="B76" s="295"/>
      <c r="C76" s="316"/>
      <c r="D76" s="311"/>
      <c r="E76" s="317"/>
      <c r="F76" s="291"/>
    </row>
    <row r="77" spans="1:6" hidden="1" x14ac:dyDescent="0.25">
      <c r="A77" s="294"/>
      <c r="B77" s="295"/>
      <c r="C77" s="316"/>
      <c r="D77" s="311"/>
      <c r="E77" s="317"/>
      <c r="F77" s="291"/>
    </row>
    <row r="78" spans="1:6" hidden="1" x14ac:dyDescent="0.25">
      <c r="A78" s="294"/>
      <c r="B78" s="295"/>
      <c r="C78" s="316"/>
      <c r="D78" s="311"/>
      <c r="E78" s="317"/>
      <c r="F78" s="291"/>
    </row>
    <row r="79" spans="1:6" hidden="1" x14ac:dyDescent="0.25">
      <c r="A79" s="294"/>
      <c r="B79" s="295"/>
      <c r="C79" s="316"/>
      <c r="D79" s="291"/>
      <c r="E79" s="317"/>
      <c r="F79" s="291"/>
    </row>
    <row r="80" spans="1:6" hidden="1" x14ac:dyDescent="0.25">
      <c r="A80" s="294"/>
      <c r="B80" s="295"/>
      <c r="C80" s="316"/>
      <c r="D80" s="291"/>
      <c r="E80" s="317"/>
      <c r="F80" s="291"/>
    </row>
    <row r="81" spans="1:6" hidden="1" x14ac:dyDescent="0.25">
      <c r="A81" s="294"/>
      <c r="B81" s="295"/>
      <c r="C81" s="316"/>
      <c r="D81" s="291"/>
      <c r="E81" s="317"/>
      <c r="F81" s="291"/>
    </row>
    <row r="82" spans="1:6" s="309" customFormat="1" hidden="1" x14ac:dyDescent="0.25">
      <c r="A82" s="319"/>
      <c r="B82" s="320"/>
      <c r="C82" s="314"/>
      <c r="D82" s="321"/>
      <c r="E82" s="314"/>
      <c r="F82" s="297"/>
    </row>
    <row r="83" spans="1:6" hidden="1" x14ac:dyDescent="0.25">
      <c r="A83" s="294"/>
      <c r="B83" s="295"/>
      <c r="C83" s="316"/>
      <c r="D83" s="291"/>
      <c r="E83" s="317"/>
      <c r="F83" s="291"/>
    </row>
    <row r="84" spans="1:6" hidden="1" x14ac:dyDescent="0.25">
      <c r="A84" s="294"/>
      <c r="B84" s="295"/>
      <c r="C84" s="316"/>
      <c r="D84" s="291"/>
      <c r="E84" s="317"/>
      <c r="F84" s="291"/>
    </row>
    <row r="85" spans="1:6" hidden="1" x14ac:dyDescent="0.25">
      <c r="A85" s="294"/>
      <c r="B85" s="295"/>
      <c r="C85" s="316"/>
      <c r="D85" s="291"/>
      <c r="E85" s="317"/>
      <c r="F85" s="291"/>
    </row>
    <row r="86" spans="1:6" hidden="1" x14ac:dyDescent="0.25">
      <c r="A86" s="294"/>
      <c r="B86" s="295"/>
      <c r="C86" s="316"/>
      <c r="D86" s="291"/>
      <c r="E86" s="317"/>
      <c r="F86" s="291"/>
    </row>
    <row r="87" spans="1:6" hidden="1" x14ac:dyDescent="0.25">
      <c r="A87" s="294"/>
      <c r="B87" s="295"/>
      <c r="C87" s="316"/>
      <c r="D87" s="311"/>
      <c r="E87" s="317"/>
      <c r="F87" s="291"/>
    </row>
    <row r="88" spans="1:6" hidden="1" x14ac:dyDescent="0.25">
      <c r="A88" s="294"/>
      <c r="B88" s="295"/>
      <c r="C88" s="316"/>
      <c r="D88" s="311"/>
      <c r="E88" s="317"/>
      <c r="F88" s="291"/>
    </row>
    <row r="89" spans="1:6" s="309" customFormat="1" hidden="1" x14ac:dyDescent="0.25">
      <c r="A89" s="319"/>
      <c r="B89" s="320"/>
      <c r="C89" s="314"/>
      <c r="D89" s="321"/>
      <c r="E89" s="314"/>
      <c r="F89" s="297"/>
    </row>
    <row r="90" spans="1:6" hidden="1" x14ac:dyDescent="0.25">
      <c r="A90" s="294"/>
      <c r="B90" s="295"/>
      <c r="C90" s="316"/>
      <c r="D90" s="311"/>
      <c r="E90" s="317"/>
      <c r="F90" s="291"/>
    </row>
    <row r="91" spans="1:6" hidden="1" x14ac:dyDescent="0.25">
      <c r="A91" s="294"/>
      <c r="B91" s="295"/>
      <c r="C91" s="316"/>
      <c r="D91" s="311"/>
      <c r="E91" s="291"/>
      <c r="F91" s="291"/>
    </row>
    <row r="92" spans="1:6" hidden="1" x14ac:dyDescent="0.25">
      <c r="A92" s="294"/>
      <c r="B92" s="295"/>
      <c r="C92" s="316"/>
      <c r="D92" s="311"/>
      <c r="E92" s="291"/>
      <c r="F92" s="291"/>
    </row>
    <row r="93" spans="1:6" hidden="1" x14ac:dyDescent="0.25">
      <c r="A93" s="294"/>
      <c r="B93" s="295"/>
      <c r="C93" s="316"/>
      <c r="D93" s="311"/>
      <c r="E93" s="291"/>
      <c r="F93" s="291"/>
    </row>
    <row r="94" spans="1:6" hidden="1" x14ac:dyDescent="0.25">
      <c r="A94" s="294"/>
      <c r="B94" s="295"/>
      <c r="C94" s="316"/>
      <c r="D94" s="311"/>
      <c r="E94" s="291"/>
      <c r="F94" s="291"/>
    </row>
    <row r="95" spans="1:6" hidden="1" x14ac:dyDescent="0.25">
      <c r="A95" s="294"/>
      <c r="B95" s="295"/>
      <c r="C95" s="316"/>
      <c r="D95" s="311"/>
      <c r="E95" s="291"/>
      <c r="F95" s="291"/>
    </row>
    <row r="96" spans="1:6" hidden="1" x14ac:dyDescent="0.25">
      <c r="A96" s="294"/>
      <c r="B96" s="295"/>
      <c r="C96" s="316"/>
      <c r="D96" s="311"/>
      <c r="E96" s="291"/>
      <c r="F96" s="291"/>
    </row>
    <row r="97" spans="1:6" hidden="1" x14ac:dyDescent="0.25">
      <c r="A97" s="294"/>
      <c r="B97" s="295"/>
      <c r="C97" s="316"/>
      <c r="D97" s="311"/>
      <c r="E97" s="291"/>
      <c r="F97" s="291"/>
    </row>
    <row r="98" spans="1:6" hidden="1" x14ac:dyDescent="0.25">
      <c r="A98" s="294"/>
      <c r="B98" s="295"/>
      <c r="C98" s="316"/>
      <c r="D98" s="311"/>
      <c r="E98" s="291"/>
      <c r="F98" s="291"/>
    </row>
    <row r="99" spans="1:6" hidden="1" x14ac:dyDescent="0.25">
      <c r="A99" s="294"/>
      <c r="B99" s="295"/>
      <c r="C99" s="316"/>
      <c r="D99" s="311"/>
      <c r="E99" s="291"/>
      <c r="F99" s="291"/>
    </row>
    <row r="100" spans="1:6" hidden="1" x14ac:dyDescent="0.25">
      <c r="A100" s="294"/>
      <c r="B100" s="295"/>
      <c r="C100" s="316"/>
      <c r="D100" s="311"/>
      <c r="E100" s="291"/>
      <c r="F100" s="291"/>
    </row>
    <row r="101" spans="1:6" hidden="1" x14ac:dyDescent="0.25">
      <c r="A101" s="294"/>
      <c r="B101" s="295"/>
      <c r="C101" s="316"/>
      <c r="D101" s="311"/>
      <c r="E101" s="291"/>
      <c r="F101" s="291"/>
    </row>
    <row r="102" spans="1:6" hidden="1" x14ac:dyDescent="0.25">
      <c r="A102" s="294"/>
      <c r="B102" s="295"/>
      <c r="C102" s="316"/>
      <c r="D102" s="311"/>
      <c r="E102" s="291"/>
      <c r="F102" s="291"/>
    </row>
    <row r="103" spans="1:6" hidden="1" x14ac:dyDescent="0.25">
      <c r="A103" s="294"/>
      <c r="B103" s="295"/>
      <c r="C103" s="316"/>
      <c r="D103" s="311"/>
      <c r="E103" s="291"/>
      <c r="F103" s="291"/>
    </row>
    <row r="104" spans="1:6" hidden="1" x14ac:dyDescent="0.25">
      <c r="A104" s="294"/>
      <c r="B104" s="295"/>
      <c r="C104" s="316"/>
      <c r="D104" s="311"/>
      <c r="E104" s="291"/>
      <c r="F104" s="291"/>
    </row>
    <row r="105" spans="1:6" hidden="1" x14ac:dyDescent="0.25">
      <c r="A105" s="294"/>
      <c r="B105" s="295"/>
      <c r="C105" s="316"/>
      <c r="D105" s="311"/>
      <c r="E105" s="291"/>
      <c r="F105" s="291"/>
    </row>
    <row r="106" spans="1:6" hidden="1" x14ac:dyDescent="0.25">
      <c r="A106" s="294"/>
      <c r="B106" s="295"/>
      <c r="C106" s="316"/>
      <c r="D106" s="311"/>
      <c r="E106" s="291"/>
      <c r="F106" s="291"/>
    </row>
    <row r="107" spans="1:6" hidden="1" x14ac:dyDescent="0.25">
      <c r="A107" s="294"/>
      <c r="B107" s="295"/>
      <c r="C107" s="316"/>
      <c r="D107" s="311"/>
      <c r="E107" s="291"/>
      <c r="F107" s="291"/>
    </row>
    <row r="108" spans="1:6" hidden="1" x14ac:dyDescent="0.25">
      <c r="A108" s="294"/>
      <c r="B108" s="295"/>
      <c r="C108" s="316"/>
      <c r="D108" s="311"/>
      <c r="E108" s="291"/>
      <c r="F108" s="291"/>
    </row>
    <row r="109" spans="1:6" hidden="1" x14ac:dyDescent="0.25">
      <c r="A109" s="294"/>
      <c r="B109" s="295"/>
      <c r="C109" s="316"/>
      <c r="D109" s="311"/>
      <c r="E109" s="291"/>
      <c r="F109" s="291"/>
    </row>
    <row r="110" spans="1:6" hidden="1" x14ac:dyDescent="0.25">
      <c r="A110" s="294"/>
      <c r="B110" s="295"/>
      <c r="C110" s="316"/>
      <c r="D110" s="311"/>
      <c r="E110" s="291"/>
      <c r="F110" s="291"/>
    </row>
    <row r="111" spans="1:6" hidden="1" x14ac:dyDescent="0.25">
      <c r="A111" s="294"/>
      <c r="B111" s="295"/>
      <c r="C111" s="316"/>
      <c r="D111" s="311"/>
      <c r="E111" s="291"/>
      <c r="F111" s="291"/>
    </row>
    <row r="112" spans="1:6" hidden="1" x14ac:dyDescent="0.25">
      <c r="A112" s="294"/>
      <c r="B112" s="295"/>
      <c r="C112" s="316"/>
      <c r="D112" s="311"/>
      <c r="E112" s="291"/>
      <c r="F112" s="291"/>
    </row>
    <row r="113" spans="1:6" hidden="1" x14ac:dyDescent="0.25">
      <c r="A113" s="294"/>
      <c r="B113" s="295"/>
      <c r="C113" s="316"/>
      <c r="D113" s="311"/>
      <c r="E113" s="291"/>
      <c r="F113" s="291"/>
    </row>
    <row r="114" spans="1:6" hidden="1" x14ac:dyDescent="0.25">
      <c r="A114" s="294"/>
      <c r="B114" s="295"/>
      <c r="C114" s="316"/>
      <c r="D114" s="311"/>
      <c r="E114" s="291"/>
      <c r="F114" s="291"/>
    </row>
    <row r="115" spans="1:6" hidden="1" x14ac:dyDescent="0.25">
      <c r="A115" s="294"/>
      <c r="B115" s="295"/>
      <c r="C115" s="316"/>
      <c r="D115" s="311"/>
      <c r="E115" s="291"/>
      <c r="F115" s="291"/>
    </row>
    <row r="116" spans="1:6" hidden="1" x14ac:dyDescent="0.25">
      <c r="A116" s="294"/>
      <c r="B116" s="295"/>
      <c r="C116" s="316"/>
      <c r="D116" s="311"/>
      <c r="E116" s="291"/>
      <c r="F116" s="291"/>
    </row>
    <row r="117" spans="1:6" hidden="1" x14ac:dyDescent="0.25">
      <c r="A117" s="294"/>
      <c r="B117" s="295"/>
      <c r="C117" s="316"/>
      <c r="D117" s="311"/>
      <c r="E117" s="291"/>
      <c r="F117" s="291"/>
    </row>
    <row r="118" spans="1:6" hidden="1" x14ac:dyDescent="0.25">
      <c r="A118" s="294"/>
      <c r="B118" s="295"/>
      <c r="C118" s="316"/>
      <c r="D118" s="311"/>
      <c r="E118" s="291"/>
      <c r="F118" s="291"/>
    </row>
    <row r="119" spans="1:6" hidden="1" x14ac:dyDescent="0.25">
      <c r="A119" s="294"/>
      <c r="B119" s="295"/>
      <c r="C119" s="316"/>
      <c r="D119" s="311"/>
      <c r="E119" s="291"/>
      <c r="F119" s="291"/>
    </row>
    <row r="120" spans="1:6" hidden="1" x14ac:dyDescent="0.25">
      <c r="A120" s="294"/>
      <c r="B120" s="295"/>
      <c r="C120" s="316"/>
      <c r="D120" s="311"/>
      <c r="E120" s="291"/>
      <c r="F120" s="291"/>
    </row>
    <row r="121" spans="1:6" hidden="1" x14ac:dyDescent="0.25">
      <c r="A121" s="294"/>
      <c r="B121" s="295"/>
      <c r="C121" s="316"/>
      <c r="D121" s="311"/>
      <c r="E121" s="317"/>
      <c r="F121" s="291"/>
    </row>
    <row r="122" spans="1:6" hidden="1" x14ac:dyDescent="0.25">
      <c r="A122" s="294"/>
      <c r="B122" s="295"/>
      <c r="C122" s="314"/>
      <c r="D122" s="313"/>
      <c r="E122" s="314"/>
      <c r="F122" s="291"/>
    </row>
    <row r="123" spans="1:6" hidden="1" x14ac:dyDescent="0.25">
      <c r="A123" s="294"/>
      <c r="B123" s="295"/>
      <c r="C123" s="316"/>
      <c r="D123" s="311"/>
      <c r="E123" s="291"/>
      <c r="F123" s="291"/>
    </row>
    <row r="124" spans="1:6" hidden="1" x14ac:dyDescent="0.25">
      <c r="A124" s="294"/>
      <c r="B124" s="295"/>
      <c r="C124" s="316"/>
      <c r="D124" s="311"/>
      <c r="E124" s="291"/>
      <c r="F124" s="291"/>
    </row>
    <row r="125" spans="1:6" hidden="1" x14ac:dyDescent="0.25">
      <c r="A125" s="294"/>
      <c r="B125" s="295"/>
      <c r="C125" s="316"/>
      <c r="D125" s="311"/>
      <c r="E125" s="291"/>
      <c r="F125" s="291"/>
    </row>
    <row r="126" spans="1:6" hidden="1" x14ac:dyDescent="0.25">
      <c r="A126" s="294"/>
      <c r="B126" s="295"/>
      <c r="C126" s="316"/>
      <c r="D126" s="311"/>
      <c r="E126" s="291"/>
      <c r="F126" s="291"/>
    </row>
    <row r="127" spans="1:6" s="309" customFormat="1" hidden="1" x14ac:dyDescent="0.25">
      <c r="A127" s="319"/>
      <c r="B127" s="320"/>
      <c r="C127" s="314"/>
      <c r="D127" s="313"/>
      <c r="E127" s="314"/>
      <c r="F127" s="297"/>
    </row>
    <row r="128" spans="1:6" hidden="1" x14ac:dyDescent="0.25">
      <c r="A128" s="294"/>
      <c r="B128" s="295"/>
      <c r="C128" s="316"/>
      <c r="D128" s="311"/>
      <c r="E128" s="291"/>
      <c r="F128" s="291"/>
    </row>
    <row r="129" spans="1:6" s="309" customFormat="1" hidden="1" x14ac:dyDescent="0.25">
      <c r="A129" s="319"/>
      <c r="B129" s="320"/>
      <c r="C129" s="314"/>
      <c r="D129" s="313"/>
      <c r="E129" s="314"/>
      <c r="F129" s="297"/>
    </row>
    <row r="130" spans="1:6" hidden="1" x14ac:dyDescent="0.25">
      <c r="A130" s="294"/>
      <c r="B130" s="295"/>
      <c r="C130" s="316"/>
      <c r="D130" s="311"/>
      <c r="E130" s="291"/>
      <c r="F130" s="291"/>
    </row>
    <row r="131" spans="1:6" hidden="1" x14ac:dyDescent="0.25">
      <c r="A131" s="294"/>
      <c r="B131" s="295"/>
      <c r="C131" s="316"/>
      <c r="D131" s="311"/>
      <c r="E131" s="291"/>
      <c r="F131" s="291"/>
    </row>
    <row r="132" spans="1:6" hidden="1" x14ac:dyDescent="0.25">
      <c r="A132" s="294"/>
      <c r="B132" s="295"/>
      <c r="C132" s="316"/>
      <c r="D132" s="311"/>
      <c r="E132" s="291"/>
      <c r="F132" s="291"/>
    </row>
    <row r="133" spans="1:6" hidden="1" x14ac:dyDescent="0.25">
      <c r="A133" s="294"/>
      <c r="B133" s="295"/>
      <c r="C133" s="316"/>
      <c r="D133" s="311"/>
      <c r="E133" s="291"/>
      <c r="F133" s="291"/>
    </row>
    <row r="134" spans="1:6" hidden="1" x14ac:dyDescent="0.25">
      <c r="A134" s="294"/>
      <c r="B134" s="295"/>
      <c r="C134" s="316"/>
      <c r="D134" s="311"/>
      <c r="E134" s="291"/>
      <c r="F134" s="291"/>
    </row>
    <row r="135" spans="1:6" hidden="1" x14ac:dyDescent="0.25">
      <c r="A135" s="294"/>
      <c r="B135" s="295"/>
      <c r="C135" s="316"/>
      <c r="D135" s="311"/>
      <c r="E135" s="291"/>
      <c r="F135" s="291"/>
    </row>
    <row r="136" spans="1:6" s="309" customFormat="1" hidden="1" x14ac:dyDescent="0.25">
      <c r="A136" s="319"/>
      <c r="B136" s="320"/>
      <c r="C136" s="314"/>
      <c r="D136" s="313"/>
      <c r="E136" s="314"/>
      <c r="F136" s="297"/>
    </row>
    <row r="137" spans="1:6" hidden="1" x14ac:dyDescent="0.25">
      <c r="A137" s="294"/>
      <c r="B137" s="295"/>
      <c r="C137" s="316"/>
      <c r="D137" s="291"/>
      <c r="E137" s="317"/>
      <c r="F137" s="291"/>
    </row>
    <row r="138" spans="1:6" s="309" customFormat="1" hidden="1" x14ac:dyDescent="0.25">
      <c r="A138" s="294"/>
      <c r="B138" s="295"/>
      <c r="C138" s="314"/>
      <c r="D138" s="291"/>
      <c r="E138" s="317"/>
      <c r="F138" s="297"/>
    </row>
    <row r="139" spans="1:6" s="309" customFormat="1" hidden="1" x14ac:dyDescent="0.25">
      <c r="A139" s="319"/>
      <c r="B139" s="320"/>
      <c r="C139" s="314"/>
      <c r="D139" s="313"/>
      <c r="E139" s="314"/>
      <c r="F139" s="297"/>
    </row>
    <row r="140" spans="1:6" s="322" customFormat="1" hidden="1" x14ac:dyDescent="0.25">
      <c r="A140" s="297"/>
      <c r="B140" s="297"/>
      <c r="C140" s="314"/>
      <c r="D140" s="313"/>
      <c r="E140" s="314"/>
      <c r="F140" s="297"/>
    </row>
    <row r="141" spans="1:6" s="292" customFormat="1" hidden="1" x14ac:dyDescent="0.25">
      <c r="A141" s="323"/>
      <c r="B141" s="324"/>
      <c r="C141" s="316"/>
      <c r="D141" s="291"/>
      <c r="E141" s="317"/>
      <c r="F141" s="291"/>
    </row>
    <row r="142" spans="1:6" s="292" customFormat="1" hidden="1" x14ac:dyDescent="0.25">
      <c r="A142" s="291"/>
      <c r="B142" s="291"/>
      <c r="C142" s="316"/>
      <c r="D142" s="291"/>
      <c r="E142" s="317"/>
      <c r="F142" s="291"/>
    </row>
    <row r="143" spans="1:6" s="322" customFormat="1" hidden="1" x14ac:dyDescent="0.25">
      <c r="A143" s="297"/>
      <c r="B143" s="297"/>
      <c r="C143" s="314"/>
      <c r="D143" s="313"/>
      <c r="E143" s="314"/>
      <c r="F143" s="297"/>
    </row>
    <row r="144" spans="1:6" s="292" customFormat="1" hidden="1" x14ac:dyDescent="0.25">
      <c r="A144" s="294"/>
      <c r="B144" s="324"/>
      <c r="C144" s="316"/>
      <c r="D144" s="291"/>
      <c r="E144" s="317"/>
      <c r="F144" s="291"/>
    </row>
    <row r="145" spans="1:7" s="292" customFormat="1" ht="13.65" hidden="1" customHeight="1" x14ac:dyDescent="0.25">
      <c r="A145" s="291"/>
      <c r="B145" s="291"/>
      <c r="C145" s="316"/>
      <c r="D145" s="291"/>
      <c r="E145" s="317"/>
      <c r="F145" s="291"/>
    </row>
    <row r="146" spans="1:7" s="322" customFormat="1" ht="13.65" hidden="1" customHeight="1" x14ac:dyDescent="0.25">
      <c r="A146" s="297"/>
      <c r="B146" s="297"/>
      <c r="C146" s="314"/>
      <c r="D146" s="313"/>
      <c r="E146" s="314"/>
      <c r="F146" s="297"/>
    </row>
    <row r="147" spans="1:7" s="292" customFormat="1" ht="13.65" hidden="1" customHeight="1" x14ac:dyDescent="0.25">
      <c r="A147" s="291"/>
      <c r="B147" s="324"/>
      <c r="C147" s="316"/>
      <c r="D147" s="291"/>
      <c r="E147" s="317"/>
      <c r="F147" s="291"/>
    </row>
    <row r="148" spans="1:7" s="292" customFormat="1" ht="13.65" hidden="1" customHeight="1" x14ac:dyDescent="0.25">
      <c r="A148" s="291"/>
      <c r="B148" s="291"/>
      <c r="C148" s="316"/>
      <c r="D148" s="291"/>
      <c r="E148" s="317"/>
      <c r="F148" s="291"/>
    </row>
    <row r="149" spans="1:7" s="292" customFormat="1" ht="13.65" hidden="1" customHeight="1" x14ac:dyDescent="0.25">
      <c r="A149" s="291"/>
      <c r="B149" s="291"/>
      <c r="C149" s="316"/>
      <c r="D149" s="291"/>
      <c r="E149" s="317"/>
      <c r="F149" s="291"/>
    </row>
    <row r="150" spans="1:7" s="322" customFormat="1" hidden="1" x14ac:dyDescent="0.25">
      <c r="A150" s="297"/>
      <c r="B150" s="297"/>
      <c r="C150" s="314"/>
      <c r="D150" s="313"/>
      <c r="E150" s="314"/>
      <c r="F150" s="297"/>
    </row>
    <row r="151" spans="1:7" ht="13.65" hidden="1" customHeight="1" x14ac:dyDescent="0.25">
      <c r="A151" s="325"/>
      <c r="B151" s="325"/>
      <c r="C151" s="326"/>
      <c r="D151" s="327"/>
      <c r="E151" s="326"/>
      <c r="F151" s="328"/>
    </row>
    <row r="152" spans="1:7" hidden="1" x14ac:dyDescent="0.25">
      <c r="A152" s="329" t="s">
        <v>825</v>
      </c>
      <c r="B152" s="329"/>
      <c r="C152" s="329"/>
      <c r="D152" s="329"/>
      <c r="E152" s="329"/>
      <c r="F152" s="329"/>
    </row>
    <row r="153" spans="1:7" hidden="1" x14ac:dyDescent="0.25">
      <c r="A153" s="329"/>
      <c r="B153" s="329"/>
      <c r="C153" s="329"/>
      <c r="D153" s="329"/>
      <c r="E153" s="329"/>
      <c r="F153" s="329"/>
    </row>
    <row r="154" spans="1:7" hidden="1" x14ac:dyDescent="0.25">
      <c r="A154" s="329"/>
      <c r="B154" s="329"/>
      <c r="C154" s="329"/>
      <c r="D154" s="329"/>
      <c r="E154" s="329"/>
      <c r="F154" s="329"/>
      <c r="G154" s="330"/>
    </row>
    <row r="155" spans="1:7" hidden="1" x14ac:dyDescent="0.25">
      <c r="A155" s="292"/>
      <c r="B155" s="292"/>
      <c r="C155" s="292"/>
      <c r="E155" s="292"/>
      <c r="F155" s="292"/>
    </row>
    <row r="156" spans="1:7" hidden="1" x14ac:dyDescent="0.25">
      <c r="A156" s="329"/>
      <c r="B156" s="329"/>
      <c r="C156" s="329"/>
      <c r="D156" s="329"/>
      <c r="E156" s="329"/>
      <c r="F156" s="329"/>
    </row>
    <row r="157" spans="1:7" hidden="1" x14ac:dyDescent="0.25">
      <c r="A157" s="329"/>
      <c r="B157" s="329"/>
      <c r="C157" s="329"/>
      <c r="D157" s="329"/>
      <c r="E157" s="329"/>
      <c r="F157" s="329"/>
    </row>
    <row r="158" spans="1:7" x14ac:dyDescent="0.25">
      <c r="A158" s="329"/>
      <c r="B158" s="329"/>
      <c r="C158" s="329"/>
      <c r="D158" s="329"/>
      <c r="E158" s="329"/>
      <c r="F158" s="329"/>
    </row>
    <row r="159" spans="1:7" x14ac:dyDescent="0.25">
      <c r="A159" s="329"/>
      <c r="B159" s="329"/>
      <c r="C159" s="329"/>
      <c r="D159" s="329"/>
      <c r="E159" s="329"/>
      <c r="F159" s="329"/>
    </row>
    <row r="160" spans="1:7" x14ac:dyDescent="0.25">
      <c r="A160" s="329"/>
      <c r="B160" s="329"/>
      <c r="C160" s="329"/>
      <c r="D160" s="329"/>
      <c r="E160" s="329"/>
      <c r="F160" s="329"/>
    </row>
    <row r="161" spans="1:6" x14ac:dyDescent="0.25">
      <c r="A161" s="329"/>
      <c r="B161" s="329"/>
      <c r="C161" s="329"/>
      <c r="D161" s="329"/>
      <c r="E161" s="329"/>
      <c r="F161" s="329"/>
    </row>
    <row r="162" spans="1:6" x14ac:dyDescent="0.25">
      <c r="A162" s="329"/>
      <c r="B162" s="329"/>
      <c r="C162" s="329"/>
      <c r="D162" s="329"/>
      <c r="E162" s="329"/>
      <c r="F162" s="329"/>
    </row>
    <row r="163" spans="1:6" x14ac:dyDescent="0.25">
      <c r="A163" s="329"/>
      <c r="B163" s="329"/>
      <c r="C163" s="329"/>
      <c r="D163" s="329"/>
      <c r="E163" s="329"/>
      <c r="F163" s="329"/>
    </row>
    <row r="164" spans="1:6" x14ac:dyDescent="0.25">
      <c r="A164" s="329"/>
      <c r="B164" s="329"/>
      <c r="C164" s="329"/>
      <c r="D164" s="329"/>
      <c r="E164" s="329"/>
      <c r="F164" s="329"/>
    </row>
    <row r="165" spans="1:6" x14ac:dyDescent="0.25">
      <c r="A165" s="329"/>
      <c r="B165" s="329"/>
      <c r="C165" s="329"/>
      <c r="D165" s="329"/>
      <c r="E165" s="329"/>
      <c r="F165" s="329"/>
    </row>
    <row r="166" spans="1:6" x14ac:dyDescent="0.25">
      <c r="A166" s="329"/>
      <c r="B166" s="329"/>
      <c r="C166" s="329"/>
      <c r="D166" s="329"/>
      <c r="E166" s="329"/>
      <c r="F166" s="329"/>
    </row>
    <row r="167" spans="1:6" x14ac:dyDescent="0.25">
      <c r="A167" s="329"/>
      <c r="B167" s="329"/>
      <c r="C167" s="329"/>
      <c r="D167" s="329"/>
      <c r="E167" s="329"/>
      <c r="F167" s="329"/>
    </row>
  </sheetData>
  <mergeCells count="16">
    <mergeCell ref="A164:F164"/>
    <mergeCell ref="A165:F165"/>
    <mergeCell ref="A166:F166"/>
    <mergeCell ref="A167:F167"/>
    <mergeCell ref="A158:F158"/>
    <mergeCell ref="A159:F159"/>
    <mergeCell ref="A160:F160"/>
    <mergeCell ref="A161:F161"/>
    <mergeCell ref="A162:F162"/>
    <mergeCell ref="A163:F163"/>
    <mergeCell ref="A2:E2"/>
    <mergeCell ref="A152:F152"/>
    <mergeCell ref="A153:F153"/>
    <mergeCell ref="A154:G154"/>
    <mergeCell ref="A156:F156"/>
    <mergeCell ref="A157:F15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Doplň. ukaz. 5_2026</vt:lpstr>
      <vt:lpstr>Město_příjmy</vt:lpstr>
      <vt:lpstr>Město_výdaje </vt:lpstr>
      <vt:lpstr>§6409 5901 -Rezerva 2026 OEK</vt:lpstr>
      <vt:lpstr>Položka 8115-Financování</vt:lpstr>
    </vt:vector>
  </TitlesOfParts>
  <Company>MěÚ Břeclav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slatinska</dc:creator>
  <cp:lastModifiedBy>Švendová Ivana</cp:lastModifiedBy>
  <cp:lastPrinted>2026-03-11T12:22:28Z</cp:lastPrinted>
  <dcterms:created xsi:type="dcterms:W3CDTF">2017-03-15T06:48:16Z</dcterms:created>
  <dcterms:modified xsi:type="dcterms:W3CDTF">2026-06-15T08:15:13Z</dcterms:modified>
</cp:coreProperties>
</file>